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7320" tabRatio="927" activeTab="1"/>
  </bookViews>
  <sheets>
    <sheet name="Header" sheetId="1" r:id="rId1"/>
    <sheet name="All Parishes" sheetId="2" r:id="rId2"/>
    <sheet name="Pres Summary" sheetId="3" r:id="rId3"/>
    <sheet name="Northern" sheetId="4" r:id="rId4"/>
    <sheet name="Kaimai" sheetId="5" r:id="rId5"/>
    <sheet name="Central" sheetId="6" r:id="rId6"/>
    <sheet name="Alpine" sheetId="7" r:id="rId7"/>
    <sheet name="Southern Presbytery" sheetId="8" r:id="rId8"/>
    <sheet name="PI Synod" sheetId="9" r:id="rId9"/>
    <sheet name="Te Aka Puaho" sheetId="10" r:id="rId10"/>
    <sheet name="Co-op Parishes" sheetId="11" r:id="rId11"/>
  </sheets>
  <externalReferences>
    <externalReference r:id="rId14"/>
    <externalReference r:id="rId15"/>
  </externalReferences>
  <definedNames>
    <definedName name="_xlnm.Print_Area" localSheetId="1">'All Parishes'!$A$1:$H$4</definedName>
    <definedName name="_xlnm.Print_Area" localSheetId="6">'Alpine'!$A$1:$Z$11</definedName>
    <definedName name="_xlnm.Print_Area" localSheetId="5">'Central'!$A$2:$Z$4</definedName>
    <definedName name="_xlnm.Print_Area" localSheetId="4">'Kaimai'!$A$1:$Z$4</definedName>
    <definedName name="_xlnm.Print_Area" localSheetId="2">'Pres Summary'!$A$1:$AC$4</definedName>
    <definedName name="_xlnm.Print_Area" localSheetId="7">'Southern Presbytery'!$A$1:$Z$4</definedName>
    <definedName name="_xlnm.Print_Area" localSheetId="9">'Te Aka Puaho'!$A$2:$AD$4</definedName>
  </definedNames>
  <calcPr fullCalcOnLoad="1"/>
</workbook>
</file>

<file path=xl/sharedStrings.xml><?xml version="1.0" encoding="utf-8"?>
<sst xmlns="http://schemas.openxmlformats.org/spreadsheetml/2006/main" count="2267" uniqueCount="459">
  <si>
    <t>Property Income</t>
  </si>
  <si>
    <t>Total Receipts</t>
  </si>
  <si>
    <t>Property Expenses</t>
  </si>
  <si>
    <t>Presbyterian Church of Aotearoa New Zealand</t>
  </si>
  <si>
    <t>Waipu Presbyterian Church</t>
  </si>
  <si>
    <t>Dargaville St Andrews Presbyterian Church</t>
  </si>
  <si>
    <t>Albany Presbyterian Church</t>
  </si>
  <si>
    <t>Forrest Hill Presbyterian Church</t>
  </si>
  <si>
    <t>Glenfield Presbyterian Church</t>
  </si>
  <si>
    <t>Mairangi And Castor Bays Presbyterian Church</t>
  </si>
  <si>
    <t>Belmont St Margarets Presbyterian Church</t>
  </si>
  <si>
    <t>Birkenhead St Andrews &amp; St Philips Presbyterian Church</t>
  </si>
  <si>
    <t>Mahurangi St Columbas Presbyterian Church</t>
  </si>
  <si>
    <t>Northcote St Aidans Presbyterian Church</t>
  </si>
  <si>
    <t>Takapuna St George's Presbyterian Church</t>
  </si>
  <si>
    <t>Browns Bay Torbay Presbyterian Parish</t>
  </si>
  <si>
    <t xml:space="preserve">Glenfield Pacific Islanders </t>
  </si>
  <si>
    <t>Hibiscus Coast Parish</t>
  </si>
  <si>
    <t>Auckland Chinese Christian Church</t>
  </si>
  <si>
    <t>Balmoral Presbyterian Church</t>
  </si>
  <si>
    <t>Glendowie Presbyterian Church</t>
  </si>
  <si>
    <t>Kohimarama Presbyterian Church</t>
  </si>
  <si>
    <t>Mangere Presbyterian Church</t>
  </si>
  <si>
    <t>Mt Albert Presbyterian Church</t>
  </si>
  <si>
    <t>Mt Eden Greyfriars Presbyterian Church</t>
  </si>
  <si>
    <t>Onehunga Presbyterian Samoan Church</t>
  </si>
  <si>
    <t>Orakei Presbyterian Church</t>
  </si>
  <si>
    <t>Otahuhu St Andrews Presbyterian Church</t>
  </si>
  <si>
    <t>St Heliers Presbyterian Church</t>
  </si>
  <si>
    <t>Te Atatu St Giles Presbyterian Church</t>
  </si>
  <si>
    <t>Titirangi Presbyterian Church</t>
  </si>
  <si>
    <t>Waimauku  Presbyterian Church</t>
  </si>
  <si>
    <t>Auckland Korean Presbyterian Church of Auckland</t>
  </si>
  <si>
    <t>Auckland Lords Church of Auckland (Korean)</t>
  </si>
  <si>
    <t>Auckland Wellesley St St James Church</t>
  </si>
  <si>
    <t>Blockhouse Bay Iona Presbyterian Church</t>
  </si>
  <si>
    <t>Ellerslie Mt Wellington St Peters Presbyterian Church</t>
  </si>
  <si>
    <t xml:space="preserve">Glen Eden Pacific Islanders </t>
  </si>
  <si>
    <t>Hillsborough St Davids In the Fields Church</t>
  </si>
  <si>
    <t>Howick St Andrews Presbyterian Church</t>
  </si>
  <si>
    <t xml:space="preserve">Mangere Pacific Islanders </t>
  </si>
  <si>
    <t>Mangere East St Marks Presbyterian Church</t>
  </si>
  <si>
    <t>Massey Riverhead Presbyterian Church</t>
  </si>
  <si>
    <t>Mt Roskill St Johns Presbyterian Church</t>
  </si>
  <si>
    <t>Mt Roskill South St Giles Presbyterian Church</t>
  </si>
  <si>
    <t xml:space="preserve">Owairaka Pacific Islanders </t>
  </si>
  <si>
    <t>Parnell Knox Presbyterian Church</t>
  </si>
  <si>
    <t>Ponsonby St Stephens Presbyterian Church</t>
  </si>
  <si>
    <t>Remuera Somervell Memorial Presbyterian Church</t>
  </si>
  <si>
    <t>Remuera St Lukes Presbyterian Church</t>
  </si>
  <si>
    <t>South Kaipara Presbyterian Church</t>
  </si>
  <si>
    <t>St Columba at Botany Presbyrerian Church</t>
  </si>
  <si>
    <t>Taiwanese Auckland Presbyterian Church</t>
  </si>
  <si>
    <t xml:space="preserve">Tamaki Pacific Islanders </t>
  </si>
  <si>
    <t>Waiheke Island St Pauls Presbyterian Church</t>
  </si>
  <si>
    <t>Papakura East Presbyterian Church</t>
  </si>
  <si>
    <t>Pukekohe St James Presbyterian Church</t>
  </si>
  <si>
    <t>Clevedon Presbyterian Church of Clevedon</t>
  </si>
  <si>
    <t>Conifer Grove Takanini St Aidans Parish</t>
  </si>
  <si>
    <t xml:space="preserve">Manukau Cook Islander Presbyterian Parish </t>
  </si>
  <si>
    <t>Manukau Pacific Islanders Samoan</t>
  </si>
  <si>
    <t>Manurewa St Andrews Presbyterian Church</t>
  </si>
  <si>
    <t>Manurewa St Pauls Presbyterian Church</t>
  </si>
  <si>
    <t xml:space="preserve">Otara Pacific Islanders </t>
  </si>
  <si>
    <t>Papakura Pacific Islanders</t>
  </si>
  <si>
    <t>Papakura &amp; Districts First Presbyterian Church</t>
  </si>
  <si>
    <t>Papatoetoe St Johns &amp; St Philips Church</t>
  </si>
  <si>
    <t>Papatoetoe St Martins Presbyterian Church</t>
  </si>
  <si>
    <t>Matamata St Andrews Presbyterian Church</t>
  </si>
  <si>
    <t>Hamilton Fairfield Presbyterian Church</t>
  </si>
  <si>
    <t>Hamilton Knox Presbyterian Church</t>
  </si>
  <si>
    <t>Hamilton Scots Presbyterian Church</t>
  </si>
  <si>
    <t>Hamilton South St Stephens Presbyterian Church</t>
  </si>
  <si>
    <t>Hamilton St Andrews Presbyterian Church</t>
  </si>
  <si>
    <t>Hamilton Westside Presbyterian Church</t>
  </si>
  <si>
    <t>Kihikihi St Andrews Presbyterian Church</t>
  </si>
  <si>
    <t>Otorohanga St Davids Presbyterian Church</t>
  </si>
  <si>
    <t>Putaruru St Aidans Presbyterian Church</t>
  </si>
  <si>
    <t>Te Kuiti St Andrews Presbyterian Church</t>
  </si>
  <si>
    <t>Tokoroa St Marks Presbyterian Church</t>
  </si>
  <si>
    <t>Waihi St James Presbyterian Church</t>
  </si>
  <si>
    <t>Te Awamutu Presbyterian Church</t>
  </si>
  <si>
    <t xml:space="preserve">Tokoroa St Lukes Pacific Islanders   </t>
  </si>
  <si>
    <t>Kawerau Presbyterian Church</t>
  </si>
  <si>
    <t>Whakatane Presbyterian Church</t>
  </si>
  <si>
    <t>Katikati St Pauls Presbyterian Church</t>
  </si>
  <si>
    <t>Mt Maunganui St Andrews Presbyterian Church</t>
  </si>
  <si>
    <t>Murupara St Marks Presbyterian Church</t>
  </si>
  <si>
    <t>Rangitaiki St Davids Presbyterian Church</t>
  </si>
  <si>
    <t>Tauranga St Peters Presbyterian Church</t>
  </si>
  <si>
    <t>Te Puke St Andrews Presbyterian Church</t>
  </si>
  <si>
    <t>Heretaunga Maori Pastorate</t>
  </si>
  <si>
    <t>Nuhaka-Wairoa Maori Pastorate</t>
  </si>
  <si>
    <t>Opotiki Maori Pastorate</t>
  </si>
  <si>
    <t>Putauaki Maori Pastorate</t>
  </si>
  <si>
    <t>Rotorua Maori Pastorate</t>
  </si>
  <si>
    <t>Ruatahuna Maori Pastorate</t>
  </si>
  <si>
    <t>Southern Urewera Maori Pastorate</t>
  </si>
  <si>
    <t>Taumarunui Maori Pastorate</t>
  </si>
  <si>
    <t>Waimana Maori Pastorate</t>
  </si>
  <si>
    <t>Wellington Maori Pastorate</t>
  </si>
  <si>
    <t>Whakatane Maori Pastorate</t>
  </si>
  <si>
    <t>Auckland Maori Pastorate</t>
  </si>
  <si>
    <t>Gisborne St Davids Presbyterian Church</t>
  </si>
  <si>
    <t>Gisborne The Gisborne Presbyterian Parish</t>
  </si>
  <si>
    <t>Ahuriri Putorino Presbyterian Church</t>
  </si>
  <si>
    <t>Hastings St Andrews Presbyterian Church</t>
  </si>
  <si>
    <t>Hastings St Johns Presbyterian Church</t>
  </si>
  <si>
    <t>Hastings St Marks Presbyterian Church</t>
  </si>
  <si>
    <t>Taradale St Columba's Presbyterian Church</t>
  </si>
  <si>
    <t>Havelock North St Columba's Presbyterian Church</t>
  </si>
  <si>
    <t>St Andrews Central Hawkes Bay</t>
  </si>
  <si>
    <t xml:space="preserve">New Plymouth St Andrews Presbyterian </t>
  </si>
  <si>
    <t xml:space="preserve">New Plymouth St James Presbyterian </t>
  </si>
  <si>
    <t xml:space="preserve">Stratford St Andrews Presbyterian </t>
  </si>
  <si>
    <t xml:space="preserve">Waitara Knox Presbyterian </t>
  </si>
  <si>
    <t xml:space="preserve">New Plymouth Knox Fitzroy Presbyterian </t>
  </si>
  <si>
    <t>Wanganui Westmere Memorial Congregation</t>
  </si>
  <si>
    <t>Marton St Andrews Presbyterian Church</t>
  </si>
  <si>
    <t>Taihape Waimarino Presbyterian Church</t>
  </si>
  <si>
    <t>Bulls Turakina Presbyterian Parish</t>
  </si>
  <si>
    <t>Hunterville Presbyterian Church</t>
  </si>
  <si>
    <t>Dannevirke Knox Presbyterian Church</t>
  </si>
  <si>
    <t>Feilding St Pauls Presbyterian Church</t>
  </si>
  <si>
    <t>Palmerston North Presbyterian St Marks and St Andrews</t>
  </si>
  <si>
    <t>Palmerston North St Albans Presbyterian Church</t>
  </si>
  <si>
    <t>Palmerston North St Davids Presbyterian Church</t>
  </si>
  <si>
    <t>Martinborough First Presbyterian Church</t>
  </si>
  <si>
    <t>Masterton Lansdowne Presbyterian Church</t>
  </si>
  <si>
    <t>Island Bay Presbyterian Church</t>
  </si>
  <si>
    <t>Khandallah Presbyterian Church</t>
  </si>
  <si>
    <t>Wadestown Presbyterian Church</t>
  </si>
  <si>
    <t>Eastbourne St Ronans Community Church</t>
  </si>
  <si>
    <t>Plimmerton Presbyterian Church</t>
  </si>
  <si>
    <t>Porirua Pacific Islanders Church of Christ the King</t>
  </si>
  <si>
    <t>Silverstream St Margarets Presbyterian Church</t>
  </si>
  <si>
    <t>Titahi Bay St Timothys Presbyterian Church</t>
  </si>
  <si>
    <t>Wellington St Andrews on The Terrace</t>
  </si>
  <si>
    <t>Wellington St Johns in the City Presbyterian Church</t>
  </si>
  <si>
    <t>Blenheim St Andrews Presbyterian</t>
  </si>
  <si>
    <t xml:space="preserve">Blenheim Wairau Presbyterian Parish </t>
  </si>
  <si>
    <t xml:space="preserve">Kaikoura St Pauls Presbyterian </t>
  </si>
  <si>
    <t>Nelson Trinity Presbyterian</t>
  </si>
  <si>
    <t xml:space="preserve">Richmond St Davids Presbyterian </t>
  </si>
  <si>
    <t xml:space="preserve">Stoke St Andrews Presbyterian </t>
  </si>
  <si>
    <t xml:space="preserve">Takaka St Andrews Presbyterian </t>
  </si>
  <si>
    <t xml:space="preserve">Tahunanui First Tahunanui </t>
  </si>
  <si>
    <t>Christchurch North Presbyterian Church</t>
  </si>
  <si>
    <t>Kowai Presbyterian Church</t>
  </si>
  <si>
    <t>North Avon Presbyterian Church</t>
  </si>
  <si>
    <t>St Martins Presbyterian Church</t>
  </si>
  <si>
    <t>Waikari Presbyterian Church</t>
  </si>
  <si>
    <t>Akaroa Banks Peninsula Presbyterian Church</t>
  </si>
  <si>
    <t>Avonhead Upper Riccarton St Marks Church</t>
  </si>
  <si>
    <t>Bishopdale St Margarets Presbyterian Church</t>
  </si>
  <si>
    <t>Burwood United St Kentigern's Parish</t>
  </si>
  <si>
    <t>Christchurch Knox Presbyterian Church</t>
  </si>
  <si>
    <t>Christchurch St Pauls Trinity Pacific Church</t>
  </si>
  <si>
    <t>Papanui St Giles Presbyterian Church</t>
  </si>
  <si>
    <t>Riccarton St Ninians Presbyterian Church</t>
  </si>
  <si>
    <t>Christchurch Korean Presbyterian Church</t>
  </si>
  <si>
    <t>Hanmer Springs St Andrews Presbyterian Church</t>
  </si>
  <si>
    <t>Linwood Aranui St Georges Iona</t>
  </si>
  <si>
    <t>Spreydon St James Presbyterian</t>
  </si>
  <si>
    <t>St Andrews at Rangi Ruru Presbyterian Church</t>
  </si>
  <si>
    <t xml:space="preserve">Mayfield Presbyterian </t>
  </si>
  <si>
    <t xml:space="preserve">Rakaia Presbyterian </t>
  </si>
  <si>
    <t xml:space="preserve">Ashburton St Andrews Presbyterian </t>
  </si>
  <si>
    <t xml:space="preserve">Ashburton St James Presbyterian </t>
  </si>
  <si>
    <t>Ashburton St Pauls Presbyterian</t>
  </si>
  <si>
    <t>Methven St Johns Presbyterian</t>
  </si>
  <si>
    <t>Albury Pleasant Point Presbyterian Church</t>
  </si>
  <si>
    <t>Temuka Trinity Presbyterian Church</t>
  </si>
  <si>
    <t>Waimate Knox Presbyterian Church</t>
  </si>
  <si>
    <t>Kurow Presbyterian Parish</t>
  </si>
  <si>
    <t>Waitaki Presbyterian Parish</t>
  </si>
  <si>
    <t>Maheno Otepopo Presbyterian Parish</t>
  </si>
  <si>
    <t>Oamaru St Pauls Presbyterian Church</t>
  </si>
  <si>
    <t>Palmerston Dunback Presbyterian Parish</t>
  </si>
  <si>
    <t>Waiareka Weston Presbyterian Parish</t>
  </si>
  <si>
    <t>Costal Unity Parish</t>
  </si>
  <si>
    <t>Dunedin South Presbyterian Church</t>
  </si>
  <si>
    <t>East Taieri Presbyterian Church</t>
  </si>
  <si>
    <t>Grants Braes Union Parish</t>
  </si>
  <si>
    <t>Kaikorai Presbyterian Church</t>
  </si>
  <si>
    <t>Maungatua Presbyterian Church</t>
  </si>
  <si>
    <t>Mornington Presbyterian Church</t>
  </si>
  <si>
    <t>Port Chalmers Presbyterian Church</t>
  </si>
  <si>
    <t>Waikouaiti Presbyterian Church</t>
  </si>
  <si>
    <t>Dunedin Chinese Presbyterian Church</t>
  </si>
  <si>
    <t>Dunedin First Church of Otago</t>
  </si>
  <si>
    <t>Dunedin Knox Presbyterian Church</t>
  </si>
  <si>
    <t>Mosgiel North Taieri Presbyterian Church</t>
  </si>
  <si>
    <t>Pine Hill St Marks Presbyterian Church</t>
  </si>
  <si>
    <t>Leith Valley St Stephens Presbyterian Church</t>
  </si>
  <si>
    <t>North Dunedin Pacific Island Presbyterian</t>
  </si>
  <si>
    <t>Clutha Valley</t>
  </si>
  <si>
    <t>Owaka</t>
  </si>
  <si>
    <t>Popotunoa</t>
  </si>
  <si>
    <t>Lawrence  Waitahuna</t>
  </si>
  <si>
    <t>Stirling Kaitangata Lovells Flat</t>
  </si>
  <si>
    <t>Edendale Presbyterian Church</t>
  </si>
  <si>
    <t>Knapdale Waikaka</t>
  </si>
  <si>
    <t>Lumsden Balfour Kingston</t>
  </si>
  <si>
    <t>Heriot Presbyterian Church</t>
  </si>
  <si>
    <t>Gore Calvin Presbyterian Church</t>
  </si>
  <si>
    <t>Gore St Andrews Presbyterian Church</t>
  </si>
  <si>
    <t>Mataura Presbyterian Church</t>
  </si>
  <si>
    <t>Pukerau Waikaka Presbyterian Church</t>
  </si>
  <si>
    <t>Riversdale Waikaia Presbyterian Church</t>
  </si>
  <si>
    <t>Tapanui Presbyterian Church</t>
  </si>
  <si>
    <t>Wyndham Presbyterian Church</t>
  </si>
  <si>
    <t>Limestone Plains</t>
  </si>
  <si>
    <t>Mossburn</t>
  </si>
  <si>
    <t>Invercargill St Andrews</t>
  </si>
  <si>
    <t>Invercargill St Davids</t>
  </si>
  <si>
    <t>Invercargill St Pauls</t>
  </si>
  <si>
    <t>Invercargill St Stephens</t>
  </si>
  <si>
    <t>Oteramika Kennington</t>
  </si>
  <si>
    <t>Central Southland Presbyterian</t>
  </si>
  <si>
    <t>Invercargill First Church</t>
  </si>
  <si>
    <t>Invercargill Knox Presbyterian</t>
  </si>
  <si>
    <t xml:space="preserve">Invercargill Richmond Grove </t>
  </si>
  <si>
    <t>Oban Presbyterian Church</t>
  </si>
  <si>
    <t>Waiau Valley Presbyterian Parish</t>
  </si>
  <si>
    <t>Wallacetown Presbyterian Church</t>
  </si>
  <si>
    <t>Woodlands Presbyterian Church</t>
  </si>
  <si>
    <t>Cromwell Presbyterian Parish</t>
  </si>
  <si>
    <t>Maniototo Presbyterian Parish</t>
  </si>
  <si>
    <t>Upper Clutha Presbyterian Parish</t>
  </si>
  <si>
    <t>Ranui Pacific Islanders</t>
  </si>
  <si>
    <t>Drury Presbyterian Parish</t>
  </si>
  <si>
    <t>Highgate Presbyterian  Parish</t>
  </si>
  <si>
    <t>Full Love Presbyterian Church</t>
  </si>
  <si>
    <t xml:space="preserve">Auckland Central Newton Pacific Islanders </t>
  </si>
  <si>
    <t>Auckland Central Symonds St St Andrews First Presbyterian</t>
  </si>
  <si>
    <t>Auckland Central Khyber Pass St Davids Church</t>
  </si>
  <si>
    <t>Henderson St Andrews Presbyterian Church</t>
  </si>
  <si>
    <t>Pohutukawa Coast Presbyterian Church</t>
  </si>
  <si>
    <t>Crossroads Christian Centre</t>
  </si>
  <si>
    <t>Napier St Pauls &amp; St StephensPresbyterian Church</t>
  </si>
  <si>
    <t>Windsor Presbyterian Parish</t>
  </si>
  <si>
    <t>Balclutha Presbyterian</t>
  </si>
  <si>
    <t>Mt Eden Pacific Islanders</t>
  </si>
  <si>
    <t>Newtown Pacific Islanders</t>
  </si>
  <si>
    <t>Parish Finance Statistics</t>
  </si>
  <si>
    <t>Offerings - Cash and Envelopes</t>
  </si>
  <si>
    <t>Charitable Appeals</t>
  </si>
  <si>
    <t>Funds Received for Mission</t>
  </si>
  <si>
    <t>Funds Recd for capital Work</t>
  </si>
  <si>
    <t>Legacies and Bequests</t>
  </si>
  <si>
    <t>Investment Income</t>
  </si>
  <si>
    <t>Income for Services and Activities</t>
  </si>
  <si>
    <t>Income</t>
  </si>
  <si>
    <t>Ministry Stipend and Allowances</t>
  </si>
  <si>
    <t>Ministers Housing Costs</t>
  </si>
  <si>
    <t>Administration and Office Expenses</t>
  </si>
  <si>
    <t>Sundry Expenses</t>
  </si>
  <si>
    <t>Expenditure</t>
  </si>
  <si>
    <t>Operating Surplus/Loss</t>
  </si>
  <si>
    <t>Total Expenses</t>
  </si>
  <si>
    <t>Other Grants Received</t>
  </si>
  <si>
    <t>Land and Buildings</t>
  </si>
  <si>
    <t>Fixed Assets</t>
  </si>
  <si>
    <t>Cash and Investments</t>
  </si>
  <si>
    <t>Accounts Recievable</t>
  </si>
  <si>
    <t>Liabilities</t>
  </si>
  <si>
    <t>Equity</t>
  </si>
  <si>
    <t>Total Assets</t>
  </si>
  <si>
    <t>Balance Sheet</t>
  </si>
  <si>
    <t>Greenlane Presbyterian Church</t>
  </si>
  <si>
    <t>Grey Lynn Presbyterian Church</t>
  </si>
  <si>
    <t xml:space="preserve">Henderson Pacific Islanders </t>
  </si>
  <si>
    <t>Te Kauwhata St Andrews Presbyterian Church</t>
  </si>
  <si>
    <t>Morrinsville Knox Presbyterian Church</t>
  </si>
  <si>
    <t>Nawton Community Presbyterian Church</t>
  </si>
  <si>
    <t>Tauranga Bethelehm Community Church</t>
  </si>
  <si>
    <t>Tauranga St Columba Presbyterian Church</t>
  </si>
  <si>
    <t>Tauranga St Enochs Presbyterian Church</t>
  </si>
  <si>
    <t>Wanganui St Andrews Presbyterian Church</t>
  </si>
  <si>
    <t>Otaki Waikanae Presbyterian Church</t>
  </si>
  <si>
    <t>Petone St Davids Multicultural Parish</t>
  </si>
  <si>
    <t>Opoho Presbyterian Church</t>
  </si>
  <si>
    <t>Otago Peninsula Presbyterian Church</t>
  </si>
  <si>
    <t>Te Anau Presbyterian Church</t>
  </si>
  <si>
    <t>Sundry Income</t>
  </si>
  <si>
    <t>Feilding Oroua Presbyterian Parish</t>
  </si>
  <si>
    <t xml:space="preserve">Hawera  Presbyterian </t>
  </si>
  <si>
    <t>Wanganui St James Westmere Memorial Presbyterian Church</t>
  </si>
  <si>
    <t>Southern Presbytery</t>
  </si>
  <si>
    <t>Kaimai Presbytery</t>
  </si>
  <si>
    <t>Te Aka Puaho</t>
  </si>
  <si>
    <t>Geraldine St Andrews Parish</t>
  </si>
  <si>
    <t>Wanganui St Pauls &amp; St Marks  Presbyterian Church</t>
  </si>
  <si>
    <t>Rangiora Presbyterian Parish</t>
  </si>
  <si>
    <t>Timaru Presbyterian Parish</t>
  </si>
  <si>
    <t>Northern Presbytery</t>
  </si>
  <si>
    <t>Good Neighbour Church</t>
  </si>
  <si>
    <t>Gods Garden Church</t>
  </si>
  <si>
    <t>Lower Hutt Knox  St Columba -Naenae</t>
  </si>
  <si>
    <t>Flagstaff Presbyterian Church</t>
  </si>
  <si>
    <t>Hoon Hay Presbyterian Church</t>
  </si>
  <si>
    <t>Oamaru Columba Presbyterian Church</t>
  </si>
  <si>
    <t>Hope Presbyterian Church</t>
  </si>
  <si>
    <t>Wakatipu Community Presbyterian Church</t>
  </si>
  <si>
    <t>Total 2013</t>
  </si>
  <si>
    <t>Other Ministry Costs</t>
  </si>
  <si>
    <t>Other Staff Costs and Expenses</t>
  </si>
  <si>
    <t>Local Mission</t>
  </si>
  <si>
    <t>Overseas Mission</t>
  </si>
  <si>
    <t>Tikipunga  Trinity Church</t>
  </si>
  <si>
    <t>Rotorua District Presbyterian Church</t>
  </si>
  <si>
    <t>Central</t>
  </si>
  <si>
    <t>Alpine</t>
  </si>
  <si>
    <t>Northern</t>
  </si>
  <si>
    <t>Kaimai</t>
  </si>
  <si>
    <t>Southern</t>
  </si>
  <si>
    <t>Takapau/Norsewood Presbyterian Church</t>
  </si>
  <si>
    <t>The Cook Islands Presbyterian Church (Wgtn Region)</t>
  </si>
  <si>
    <t>Whangarei - St Andrew's Church</t>
  </si>
  <si>
    <t>TAP</t>
  </si>
  <si>
    <t>Murupara Maori Pastorate</t>
  </si>
  <si>
    <t>Tai Tokerau Maori Pastorate</t>
  </si>
  <si>
    <t>Taneatua Maori Pastorate</t>
  </si>
  <si>
    <t>PIS</t>
  </si>
  <si>
    <t>Statistics Returned (Y/N)</t>
  </si>
  <si>
    <t>Y</t>
  </si>
  <si>
    <t>N</t>
  </si>
  <si>
    <t>Financial Statistics to 30 June 2013:                        Te Aka Puaho</t>
  </si>
  <si>
    <t>AI</t>
  </si>
  <si>
    <t>Inventory</t>
  </si>
  <si>
    <t>at 30 June 2014</t>
  </si>
  <si>
    <t>Total 2014</t>
  </si>
  <si>
    <t>2014 as % of 2013</t>
  </si>
  <si>
    <t>Financial Statistics to 30 June 2014:                        Kaimai Presbytery</t>
  </si>
  <si>
    <t>Financial Statistics to 30 June 2014:                        Central Presbytery</t>
  </si>
  <si>
    <t xml:space="preserve">Lower Hutt Knox  St Columba </t>
  </si>
  <si>
    <t>Financial Statistics to 30 June 2014:                        Alpine Presbytery</t>
  </si>
  <si>
    <t>The Village Presbyterian Church</t>
  </si>
  <si>
    <t>Financial Statistics to 30 June 2014:                        Southern Presbytery</t>
  </si>
  <si>
    <t>Financial Statistics to 30 June 2014:                        Cooperating Parishes</t>
  </si>
  <si>
    <t/>
  </si>
  <si>
    <t>Presbyterian</t>
  </si>
  <si>
    <t>Anglican</t>
  </si>
  <si>
    <t>Christian Churches</t>
  </si>
  <si>
    <t>Methodist</t>
  </si>
  <si>
    <t>Hikurangi Christian Fellowship</t>
  </si>
  <si>
    <t>Kaeo Kerikeri Union Parish</t>
  </si>
  <si>
    <t>Kaikohe Union</t>
  </si>
  <si>
    <t>Kaitaia Union Parish</t>
  </si>
  <si>
    <t>Bay of Islands Uniting Parish</t>
  </si>
  <si>
    <t>Wellsford Cooperating Parish</t>
  </si>
  <si>
    <t>Kaurihohore/Kamo Co-operating Parish</t>
  </si>
  <si>
    <t>St John's Golden Church</t>
  </si>
  <si>
    <t>methodist</t>
  </si>
  <si>
    <t>Tutukaka Coast</t>
  </si>
  <si>
    <t>Avondale Union Parish</t>
  </si>
  <si>
    <t>Te Atatu Union Church</t>
  </si>
  <si>
    <t>St Austell's Uniting Congregation New Lynn</t>
  </si>
  <si>
    <t>Onehunga Co-operating Parish</t>
  </si>
  <si>
    <t>Point Chevalier Co-operating Parish (Homestead Community Church)</t>
  </si>
  <si>
    <t>Tuakau Methodist Presbyterian Parish</t>
  </si>
  <si>
    <t>Bucklands Beach Co-operating Parish</t>
  </si>
  <si>
    <t>Waiuku and Districts Combined Churches</t>
  </si>
  <si>
    <t>Union Parish of Cambridge</t>
  </si>
  <si>
    <t>Ngaruawahia Union Parish</t>
  </si>
  <si>
    <t>Raglan Union Church</t>
  </si>
  <si>
    <t>Congregational Union</t>
  </si>
  <si>
    <t>Thames Union Parish</t>
  </si>
  <si>
    <t>Huntly Co-operating Parish</t>
  </si>
  <si>
    <t>Chartwell Co-operating Parish</t>
  </si>
  <si>
    <t>St Francis Church - Hillcrest</t>
  </si>
  <si>
    <t>Hauraki Plains Co-operating Parish</t>
  </si>
  <si>
    <t>Piopio Aria Mokau Co-operating Parish</t>
  </si>
  <si>
    <t>Te Aroha Co-operating Parish</t>
  </si>
  <si>
    <t>Tirau Co-operating Parish</t>
  </si>
  <si>
    <t>The Co-operating Parish of St Clare</t>
  </si>
  <si>
    <t>St Paul's Co-operating Parish Taumarunui</t>
  </si>
  <si>
    <t>Paeroa Co-operating Parish</t>
  </si>
  <si>
    <t>Trinity United Parish Of Whangamata, Tairua and  Pauanui</t>
  </si>
  <si>
    <t>St James Union Parish Church Greerton</t>
  </si>
  <si>
    <t>St John's Union Parish Opotiki</t>
  </si>
  <si>
    <t>St Paul's Co-operating Church Papamoa</t>
  </si>
  <si>
    <t>Inglewood United Church</t>
  </si>
  <si>
    <t>Manaia Union Parish</t>
  </si>
  <si>
    <t>Waverley-Waitotara Co-operating Parish</t>
  </si>
  <si>
    <t>Eltham Kaponga Co-operating Parish</t>
  </si>
  <si>
    <t>Brooklands Co-operating Parish</t>
  </si>
  <si>
    <t>Opunake Co-operating Parish</t>
  </si>
  <si>
    <t>Bell Block and Lepperton Co-operating parish</t>
  </si>
  <si>
    <t>Patea Co-operating Parish</t>
  </si>
  <si>
    <t>Foxton Shannon Co-operating Parish</t>
  </si>
  <si>
    <t>St Paul's Union Church Pahiatua</t>
  </si>
  <si>
    <t>St James Union Parish - Woodville</t>
  </si>
  <si>
    <t>Rongotea Uniting Parish</t>
  </si>
  <si>
    <t>Milson Combined Church</t>
  </si>
  <si>
    <t>Mangapapa Union Parish</t>
  </si>
  <si>
    <t>Presbyterian Methodist Parish of Wairoa</t>
  </si>
  <si>
    <t>Waikohu Co-operating Parish</t>
  </si>
  <si>
    <t>Saint Francis Co-operating Parish of Clive-Haumoana</t>
  </si>
  <si>
    <t>Tamatea Community Church</t>
  </si>
  <si>
    <t>Waipawa Co-operating Parish</t>
  </si>
  <si>
    <t>St David Union Parish - Carterton</t>
  </si>
  <si>
    <t>Greytown, Saint Andrews Union Church</t>
  </si>
  <si>
    <t>St Andrews Union Church Featherston</t>
  </si>
  <si>
    <t>St James Union Parish Masterton</t>
  </si>
  <si>
    <t>St Lukes Union Parish Masterton</t>
  </si>
  <si>
    <t>St Anselm's Union Church</t>
  </si>
  <si>
    <t>Congrgational Union</t>
  </si>
  <si>
    <t>Ngaio Union Church</t>
  </si>
  <si>
    <t>Tawa Union Parish</t>
  </si>
  <si>
    <t>St Ninian's Uniting Parish</t>
  </si>
  <si>
    <t>Hutt City Uniting Congregations</t>
  </si>
  <si>
    <t>Miramar Uniting Church</t>
  </si>
  <si>
    <t>Upper Hutt Uniting Parish</t>
  </si>
  <si>
    <t>Kapiti Uniting Parish</t>
  </si>
  <si>
    <t>St Matthew's Brooklyn Joint Parish Anglican Methodist Presbyterian</t>
  </si>
  <si>
    <t>Motueka Uniting Parish</t>
  </si>
  <si>
    <t>Union Parish of Picton</t>
  </si>
  <si>
    <t>Buller Union Parish</t>
  </si>
  <si>
    <t>Greymouth District Uniting</t>
  </si>
  <si>
    <t>Reefton District Union Parish</t>
  </si>
  <si>
    <t>Halswell Union Parish</t>
  </si>
  <si>
    <t>Lincoln Union Parish</t>
  </si>
  <si>
    <t>New Brighton Union</t>
  </si>
  <si>
    <t>Oxford District Union Parish</t>
  </si>
  <si>
    <t>Linwood Avenue Union Church</t>
  </si>
  <si>
    <t>Port Hills Uniting Parish</t>
  </si>
  <si>
    <t>St Albans Uniting Parish</t>
  </si>
  <si>
    <t>The Amuri Co-operating Parish</t>
  </si>
  <si>
    <t>Kaiapoi Co-op Parish Methodist - Presbyterian</t>
  </si>
  <si>
    <t>Ellesmere Cooperating Parish - Methodist/Presbyterian</t>
  </si>
  <si>
    <t>St David's Union Parish  Ashburton</t>
  </si>
  <si>
    <t>St Davids Union Church Marchwiel</t>
  </si>
  <si>
    <t>Waimate District Cooperative Venture</t>
  </si>
  <si>
    <t>Pukaki Co-operating Parish</t>
  </si>
  <si>
    <t>Brockville Co-operating Parish</t>
  </si>
  <si>
    <t>Tokomairiro Co-operating Parish</t>
  </si>
  <si>
    <t>Alexandra Clyde Lauder Union Parish</t>
  </si>
  <si>
    <t>Teviot Union</t>
  </si>
  <si>
    <t>Riverton Union Parish</t>
  </si>
  <si>
    <t>Otatara Community Church</t>
  </si>
  <si>
    <t>Bluff/Greenhills Co-operating Parish</t>
  </si>
  <si>
    <t>Stats Returned (Y/N)</t>
  </si>
  <si>
    <t>Financial Statistics to 30 June 2014:                       Pacific Island Synod</t>
  </si>
  <si>
    <t>2014 AS % OF 2013</t>
  </si>
  <si>
    <t>PI Synod</t>
  </si>
  <si>
    <t xml:space="preserve">Financial Statistics to 30 June 2014:                        All Presbyterian Parishes                                                </t>
  </si>
  <si>
    <t># Parishes</t>
  </si>
  <si>
    <t># Statistics Returned</t>
  </si>
  <si>
    <t>% of returned Statistics</t>
  </si>
  <si>
    <t>Pacific Island Synod</t>
  </si>
  <si>
    <t>Closed Parishes:</t>
  </si>
  <si>
    <t xml:space="preserve">Onerahi St James </t>
  </si>
  <si>
    <t>North Shore Korean Church</t>
  </si>
  <si>
    <t>The Blue Lagoon</t>
  </si>
  <si>
    <t>Cashmere Presbyterian Church</t>
  </si>
  <si>
    <t>Point Chevalier Homestead Community Church</t>
  </si>
  <si>
    <t>Finance Statistics to 30 June 2014 :                    Summary by Presbytery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</si>
</sst>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General_)"/>
    <numFmt numFmtId="166" formatCode="_-* #,##0_-;\-* #,##0_-;_-* &quot;-&quot;??_-;_-@_-"/>
    <numFmt numFmtId="167" formatCode="_(* #,##0_);_(* \(#,##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48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165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66" fontId="5" fillId="0" borderId="0" xfId="42" applyNumberFormat="1" applyFont="1" applyBorder="1" applyAlignment="1">
      <alignment/>
    </xf>
    <xf numFmtId="166" fontId="0" fillId="0" borderId="0" xfId="42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166" fontId="0" fillId="0" borderId="0" xfId="42" applyNumberFormat="1" applyFont="1" applyFill="1" applyBorder="1" applyAlignment="1" applyProtection="1">
      <alignment/>
      <protection locked="0"/>
    </xf>
    <xf numFmtId="166" fontId="6" fillId="0" borderId="0" xfId="42" applyNumberFormat="1" applyFont="1" applyFill="1" applyBorder="1" applyAlignment="1" applyProtection="1">
      <alignment/>
      <protection locked="0"/>
    </xf>
    <xf numFmtId="166" fontId="0" fillId="0" borderId="0" xfId="42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" fontId="0" fillId="33" borderId="10" xfId="56" applyNumberFormat="1" applyFont="1" applyFill="1" applyBorder="1" applyAlignment="1">
      <alignment horizontal="center" vertical="center" textRotation="90" wrapText="1"/>
      <protection/>
    </xf>
    <xf numFmtId="1" fontId="0" fillId="0" borderId="10" xfId="56" applyNumberFormat="1" applyFont="1" applyBorder="1" applyAlignment="1">
      <alignment horizontal="center" vertical="center" textRotation="90" wrapText="1"/>
      <protection/>
    </xf>
    <xf numFmtId="1" fontId="0" fillId="0" borderId="10" xfId="56" applyNumberFormat="1" applyFont="1" applyFill="1" applyBorder="1" applyAlignment="1">
      <alignment horizontal="center" vertical="center" textRotation="90" wrapText="1"/>
      <protection/>
    </xf>
    <xf numFmtId="1" fontId="0" fillId="0" borderId="10" xfId="56" applyNumberFormat="1" applyFont="1" applyBorder="1" applyAlignment="1" applyProtection="1">
      <alignment horizontal="center" vertical="center" textRotation="90" wrapText="1"/>
      <protection/>
    </xf>
    <xf numFmtId="1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" fontId="5" fillId="33" borderId="10" xfId="56" applyNumberFormat="1" applyFont="1" applyFill="1" applyBorder="1" applyAlignment="1">
      <alignment horizontal="center" vertical="center" textRotation="90" wrapText="1"/>
      <protection/>
    </xf>
    <xf numFmtId="1" fontId="0" fillId="0" borderId="10" xfId="56" applyNumberFormat="1" applyFont="1" applyBorder="1" applyAlignment="1">
      <alignment horizontal="right" vertical="center" textRotation="90" wrapText="1"/>
      <protection/>
    </xf>
    <xf numFmtId="1" fontId="5" fillId="0" borderId="0" xfId="56" applyNumberFormat="1" applyFont="1" applyFill="1" applyBorder="1" applyAlignment="1">
      <alignment horizontal="centerContinuous"/>
      <protection/>
    </xf>
    <xf numFmtId="1" fontId="0" fillId="0" borderId="0" xfId="56" applyNumberFormat="1" applyFont="1" applyFill="1" applyBorder="1" applyAlignment="1" quotePrefix="1">
      <alignment horizontal="center" vertical="center" textRotation="90" wrapText="1"/>
      <protection/>
    </xf>
    <xf numFmtId="1" fontId="5" fillId="34" borderId="10" xfId="56" applyNumberFormat="1" applyFont="1" applyFill="1" applyBorder="1" applyAlignment="1" quotePrefix="1">
      <alignment horizontal="center" vertical="center" textRotation="90" wrapText="1"/>
      <protection/>
    </xf>
    <xf numFmtId="164" fontId="0" fillId="0" borderId="0" xfId="42" applyFont="1" applyFill="1" applyBorder="1" applyAlignment="1">
      <alignment/>
    </xf>
    <xf numFmtId="166" fontId="6" fillId="0" borderId="0" xfId="42" applyNumberFormat="1" applyFont="1" applyFill="1" applyBorder="1" applyAlignment="1" applyProtection="1">
      <alignment horizontal="right"/>
      <protection/>
    </xf>
    <xf numFmtId="166" fontId="7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6" fontId="5" fillId="0" borderId="10" xfId="42" applyNumberFormat="1" applyFont="1" applyBorder="1" applyAlignment="1">
      <alignment horizontal="center"/>
    </xf>
    <xf numFmtId="166" fontId="5" fillId="0" borderId="0" xfId="42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1" fontId="0" fillId="0" borderId="11" xfId="56" applyNumberFormat="1" applyFont="1" applyBorder="1" applyAlignment="1">
      <alignment horizontal="center" vertical="center" textRotation="90" wrapText="1"/>
      <protection/>
    </xf>
    <xf numFmtId="166" fontId="0" fillId="0" borderId="0" xfId="0" applyNumberFormat="1" applyFont="1" applyFill="1" applyAlignment="1">
      <alignment horizontal="center"/>
    </xf>
    <xf numFmtId="166" fontId="5" fillId="0" borderId="0" xfId="42" applyNumberFormat="1" applyFont="1" applyBorder="1" applyAlignment="1">
      <alignment horizontal="center"/>
    </xf>
    <xf numFmtId="0" fontId="0" fillId="35" borderId="0" xfId="0" applyFont="1" applyFill="1" applyAlignment="1">
      <alignment/>
    </xf>
    <xf numFmtId="9" fontId="5" fillId="0" borderId="12" xfId="59" applyFont="1" applyBorder="1" applyAlignment="1">
      <alignment/>
    </xf>
    <xf numFmtId="9" fontId="5" fillId="0" borderId="0" xfId="59" applyFont="1" applyBorder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Font="1" applyBorder="1" applyAlignment="1">
      <alignment/>
    </xf>
    <xf numFmtId="9" fontId="5" fillId="0" borderId="10" xfId="59" applyFont="1" applyBorder="1" applyAlignment="1">
      <alignment/>
    </xf>
    <xf numFmtId="0" fontId="0" fillId="0" borderId="0" xfId="0" applyFont="1" applyBorder="1" applyAlignment="1">
      <alignment horizontal="center"/>
    </xf>
    <xf numFmtId="1" fontId="0" fillId="0" borderId="10" xfId="56" applyNumberFormat="1" applyFont="1" applyBorder="1" applyAlignment="1">
      <alignment horizontal="center" vertical="center" textRotation="90" wrapText="1"/>
      <protection/>
    </xf>
    <xf numFmtId="166" fontId="5" fillId="0" borderId="10" xfId="42" applyNumberFormat="1" applyFont="1" applyBorder="1" applyAlignment="1">
      <alignment/>
    </xf>
    <xf numFmtId="166" fontId="5" fillId="33" borderId="10" xfId="42" applyNumberFormat="1" applyFont="1" applyFill="1" applyBorder="1" applyAlignment="1">
      <alignment/>
    </xf>
    <xf numFmtId="0" fontId="0" fillId="0" borderId="0" xfId="0" applyFill="1" applyAlignment="1">
      <alignment/>
    </xf>
    <xf numFmtId="166" fontId="5" fillId="33" borderId="10" xfId="42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166" fontId="5" fillId="19" borderId="10" xfId="42" applyNumberFormat="1" applyFont="1" applyFill="1" applyBorder="1" applyAlignment="1">
      <alignment/>
    </xf>
    <xf numFmtId="9" fontId="5" fillId="19" borderId="10" xfId="59" applyFont="1" applyFill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9" fontId="5" fillId="19" borderId="12" xfId="59" applyFont="1" applyFill="1" applyBorder="1" applyAlignment="1">
      <alignment/>
    </xf>
    <xf numFmtId="1" fontId="0" fillId="0" borderId="10" xfId="56" applyNumberFormat="1" applyFont="1" applyFill="1" applyBorder="1" applyAlignment="1">
      <alignment horizontal="center" vertical="center" textRotation="90" wrapText="1"/>
      <protection/>
    </xf>
    <xf numFmtId="1" fontId="5" fillId="36" borderId="10" xfId="56" applyNumberFormat="1" applyFont="1" applyFill="1" applyBorder="1" applyAlignment="1" quotePrefix="1">
      <alignment horizontal="center" vertical="center" textRotation="90" wrapText="1"/>
      <protection/>
    </xf>
    <xf numFmtId="1" fontId="5" fillId="19" borderId="10" xfId="56" applyNumberFormat="1" applyFont="1" applyFill="1" applyBorder="1" applyAlignment="1">
      <alignment horizontal="center" vertical="center" textRotation="90" wrapText="1"/>
      <protection/>
    </xf>
    <xf numFmtId="1" fontId="0" fillId="19" borderId="10" xfId="56" applyNumberFormat="1" applyFont="1" applyFill="1" applyBorder="1" applyAlignment="1">
      <alignment horizontal="center" vertical="center" textRotation="90" wrapText="1"/>
      <protection/>
    </xf>
    <xf numFmtId="0" fontId="5" fillId="0" borderId="0" xfId="0" applyFont="1" applyFill="1" applyBorder="1" applyAlignment="1">
      <alignment vertical="top"/>
    </xf>
    <xf numFmtId="166" fontId="0" fillId="19" borderId="10" xfId="42" applyNumberFormat="1" applyFont="1" applyFill="1" applyBorder="1" applyAlignment="1">
      <alignment/>
    </xf>
    <xf numFmtId="166" fontId="0" fillId="0" borderId="0" xfId="42" applyNumberFormat="1" applyFon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 horizontal="left"/>
    </xf>
    <xf numFmtId="166" fontId="0" fillId="0" borderId="10" xfId="42" applyNumberFormat="1" applyFont="1" applyBorder="1" applyAlignment="1">
      <alignment horizontal="center"/>
    </xf>
    <xf numFmtId="166" fontId="0" fillId="19" borderId="10" xfId="42" applyNumberFormat="1" applyFont="1" applyFill="1" applyBorder="1" applyAlignment="1">
      <alignment/>
    </xf>
    <xf numFmtId="9" fontId="5" fillId="0" borderId="11" xfId="59" applyFont="1" applyBorder="1" applyAlignment="1">
      <alignment/>
    </xf>
    <xf numFmtId="166" fontId="0" fillId="0" borderId="13" xfId="42" applyNumberFormat="1" applyFont="1" applyBorder="1" applyAlignment="1">
      <alignment horizontal="center"/>
    </xf>
    <xf numFmtId="166" fontId="0" fillId="0" borderId="14" xfId="42" applyNumberFormat="1" applyFont="1" applyBorder="1" applyAlignment="1">
      <alignment horizontal="center"/>
    </xf>
    <xf numFmtId="0" fontId="5" fillId="0" borderId="15" xfId="0" applyFont="1" applyFill="1" applyBorder="1" applyAlignment="1" applyProtection="1">
      <alignment/>
      <protection/>
    </xf>
    <xf numFmtId="164" fontId="5" fillId="0" borderId="15" xfId="42" applyFont="1" applyFill="1" applyBorder="1" applyAlignment="1" applyProtection="1">
      <alignment/>
      <protection/>
    </xf>
    <xf numFmtId="0" fontId="0" fillId="0" borderId="0" xfId="0" applyFill="1" applyAlignment="1">
      <alignment horizontal="center"/>
    </xf>
    <xf numFmtId="166" fontId="0" fillId="0" borderId="11" xfId="42" applyNumberFormat="1" applyFont="1" applyBorder="1" applyAlignment="1">
      <alignment horizontal="center"/>
    </xf>
    <xf numFmtId="0" fontId="5" fillId="0" borderId="13" xfId="0" applyFont="1" applyFill="1" applyBorder="1" applyAlignment="1" applyProtection="1">
      <alignment horizontal="center"/>
      <protection/>
    </xf>
    <xf numFmtId="164" fontId="5" fillId="0" borderId="12" xfId="42" applyFont="1" applyFill="1" applyBorder="1" applyAlignment="1" applyProtection="1">
      <alignment horizontal="center"/>
      <protection/>
    </xf>
    <xf numFmtId="164" fontId="5" fillId="0" borderId="14" xfId="42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66" fontId="5" fillId="0" borderId="11" xfId="42" applyNumberFormat="1" applyFont="1" applyBorder="1" applyAlignment="1">
      <alignment horizontal="center"/>
    </xf>
    <xf numFmtId="166" fontId="5" fillId="0" borderId="0" xfId="0" applyNumberFormat="1" applyFont="1" applyBorder="1" applyAlignment="1">
      <alignment/>
    </xf>
    <xf numFmtId="164" fontId="0" fillId="0" borderId="0" xfId="42" applyFont="1" applyFill="1" applyBorder="1" applyAlignment="1">
      <alignment/>
    </xf>
    <xf numFmtId="9" fontId="5" fillId="0" borderId="0" xfId="59" applyFont="1" applyFill="1" applyBorder="1" applyAlignment="1">
      <alignment/>
    </xf>
    <xf numFmtId="9" fontId="5" fillId="33" borderId="10" xfId="59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166" fontId="5" fillId="19" borderId="10" xfId="42" applyNumberFormat="1" applyFont="1" applyFill="1" applyBorder="1" applyAlignment="1" applyProtection="1">
      <alignment/>
      <protection locked="0"/>
    </xf>
    <xf numFmtId="166" fontId="0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6" fontId="0" fillId="0" borderId="0" xfId="42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166" fontId="0" fillId="0" borderId="11" xfId="42" applyNumberFormat="1" applyFont="1" applyFill="1" applyBorder="1" applyAlignment="1">
      <alignment horizontal="center"/>
    </xf>
    <xf numFmtId="166" fontId="0" fillId="0" borderId="10" xfId="42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166" fontId="5" fillId="0" borderId="10" xfId="42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166" fontId="5" fillId="0" borderId="14" xfId="42" applyNumberFormat="1" applyFont="1" applyBorder="1" applyAlignment="1">
      <alignment horizontal="center"/>
    </xf>
    <xf numFmtId="166" fontId="0" fillId="0" borderId="10" xfId="42" applyNumberFormat="1" applyFont="1" applyFill="1" applyBorder="1" applyAlignment="1">
      <alignment/>
    </xf>
    <xf numFmtId="166" fontId="5" fillId="0" borderId="10" xfId="42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 horizontal="center"/>
    </xf>
    <xf numFmtId="164" fontId="5" fillId="0" borderId="0" xfId="42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/>
    </xf>
    <xf numFmtId="1" fontId="0" fillId="0" borderId="10" xfId="56" applyNumberFormat="1" applyFont="1" applyFill="1" applyBorder="1" applyAlignment="1" applyProtection="1">
      <alignment horizontal="center" vertical="center" textRotation="90" wrapText="1"/>
      <protection/>
    </xf>
    <xf numFmtId="1" fontId="0" fillId="0" borderId="10" xfId="56" applyNumberFormat="1" applyFont="1" applyFill="1" applyBorder="1" applyAlignment="1">
      <alignment horizontal="right" vertical="center" textRotation="90" wrapText="1"/>
      <protection/>
    </xf>
    <xf numFmtId="166" fontId="5" fillId="0" borderId="11" xfId="42" applyNumberFormat="1" applyFont="1" applyFill="1" applyBorder="1" applyAlignment="1">
      <alignment horizontal="center"/>
    </xf>
    <xf numFmtId="166" fontId="5" fillId="0" borderId="10" xfId="42" applyNumberFormat="1" applyFont="1" applyFill="1" applyBorder="1" applyAlignment="1">
      <alignment horizontal="center"/>
    </xf>
    <xf numFmtId="9" fontId="5" fillId="0" borderId="11" xfId="59" applyFont="1" applyFill="1" applyBorder="1" applyAlignment="1">
      <alignment/>
    </xf>
    <xf numFmtId="9" fontId="5" fillId="0" borderId="10" xfId="59" applyFont="1" applyFill="1" applyBorder="1" applyAlignment="1">
      <alignment/>
    </xf>
    <xf numFmtId="166" fontId="5" fillId="0" borderId="0" xfId="0" applyNumberFormat="1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6" fontId="5" fillId="0" borderId="10" xfId="42" applyNumberFormat="1" applyFont="1" applyFill="1" applyBorder="1" applyAlignment="1" applyProtection="1">
      <alignment horizontal="left"/>
      <protection/>
    </xf>
    <xf numFmtId="166" fontId="0" fillId="0" borderId="0" xfId="42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1" fontId="0" fillId="33" borderId="10" xfId="56" applyNumberFormat="1" applyFont="1" applyFill="1" applyBorder="1" applyAlignment="1">
      <alignment horizontal="center" vertical="center" textRotation="90" wrapText="1"/>
      <protection/>
    </xf>
    <xf numFmtId="1" fontId="0" fillId="0" borderId="10" xfId="56" applyNumberFormat="1" applyFont="1" applyBorder="1" applyAlignment="1" applyProtection="1">
      <alignment horizontal="center" vertical="center" textRotation="90" wrapText="1"/>
      <protection/>
    </xf>
    <xf numFmtId="1" fontId="0" fillId="0" borderId="10" xfId="56" applyNumberFormat="1" applyFont="1" applyBorder="1" applyAlignment="1">
      <alignment horizontal="right" vertical="center" textRotation="90" wrapText="1"/>
      <protection/>
    </xf>
    <xf numFmtId="1" fontId="0" fillId="0" borderId="0" xfId="56" applyNumberFormat="1" applyFont="1" applyFill="1" applyBorder="1" applyAlignment="1" quotePrefix="1">
      <alignment horizontal="center" vertical="center" textRotation="90" wrapText="1"/>
      <protection/>
    </xf>
    <xf numFmtId="1" fontId="0" fillId="0" borderId="11" xfId="56" applyNumberFormat="1" applyFont="1" applyBorder="1" applyAlignment="1">
      <alignment horizontal="center" vertical="center" textRotation="90" wrapText="1"/>
      <protection/>
    </xf>
    <xf numFmtId="166" fontId="0" fillId="0" borderId="10" xfId="42" applyNumberFormat="1" applyFont="1" applyFill="1" applyBorder="1" applyAlignment="1">
      <alignment horizontal="center" vertical="center" textRotation="90" wrapText="1"/>
    </xf>
    <xf numFmtId="167" fontId="0" fillId="0" borderId="10" xfId="42" applyNumberFormat="1" applyFont="1" applyBorder="1" applyAlignment="1">
      <alignment horizontal="left"/>
    </xf>
    <xf numFmtId="167" fontId="0" fillId="0" borderId="0" xfId="42" applyNumberFormat="1" applyFont="1" applyAlignment="1">
      <alignment/>
    </xf>
    <xf numFmtId="167" fontId="0" fillId="0" borderId="18" xfId="42" applyNumberFormat="1" applyFont="1" applyBorder="1" applyAlignment="1">
      <alignment horizontal="left"/>
    </xf>
    <xf numFmtId="167" fontId="0" fillId="0" borderId="10" xfId="42" applyNumberFormat="1" applyFont="1" applyBorder="1" applyAlignment="1">
      <alignment/>
    </xf>
    <xf numFmtId="167" fontId="0" fillId="0" borderId="10" xfId="42" applyNumberFormat="1" applyFont="1" applyBorder="1" applyAlignment="1">
      <alignment horizontal="left"/>
    </xf>
    <xf numFmtId="167" fontId="5" fillId="19" borderId="10" xfId="42" applyNumberFormat="1" applyFont="1" applyFill="1" applyBorder="1" applyAlignment="1">
      <alignment/>
    </xf>
    <xf numFmtId="167" fontId="5" fillId="0" borderId="0" xfId="42" applyNumberFormat="1" applyFont="1" applyAlignment="1">
      <alignment/>
    </xf>
    <xf numFmtId="167" fontId="5" fillId="0" borderId="11" xfId="42" applyNumberFormat="1" applyFont="1" applyBorder="1" applyAlignment="1">
      <alignment/>
    </xf>
    <xf numFmtId="167" fontId="5" fillId="0" borderId="10" xfId="42" applyNumberFormat="1" applyFont="1" applyBorder="1" applyAlignment="1">
      <alignment/>
    </xf>
    <xf numFmtId="166" fontId="5" fillId="0" borderId="11" xfId="42" applyNumberFormat="1" applyFont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164" fontId="5" fillId="0" borderId="10" xfId="42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left"/>
    </xf>
    <xf numFmtId="0" fontId="0" fillId="37" borderId="10" xfId="0" applyFont="1" applyFill="1" applyBorder="1" applyAlignment="1">
      <alignment horizontal="center"/>
    </xf>
    <xf numFmtId="166" fontId="0" fillId="37" borderId="11" xfId="42" applyNumberFormat="1" applyFont="1" applyFill="1" applyBorder="1" applyAlignment="1">
      <alignment horizontal="center"/>
    </xf>
    <xf numFmtId="166" fontId="0" fillId="37" borderId="10" xfId="42" applyNumberFormat="1" applyFont="1" applyFill="1" applyBorder="1" applyAlignment="1">
      <alignment horizontal="center"/>
    </xf>
    <xf numFmtId="166" fontId="0" fillId="37" borderId="0" xfId="42" applyNumberFormat="1" applyFont="1" applyFill="1" applyBorder="1" applyAlignment="1" applyProtection="1">
      <alignment/>
      <protection locked="0"/>
    </xf>
    <xf numFmtId="166" fontId="0" fillId="37" borderId="0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0" fillId="0" borderId="10" xfId="0" applyFont="1" applyBorder="1" applyAlignment="1">
      <alignment horizontal="left"/>
    </xf>
    <xf numFmtId="166" fontId="5" fillId="0" borderId="11" xfId="42" applyNumberFormat="1" applyFont="1" applyFill="1" applyBorder="1" applyAlignment="1" applyProtection="1">
      <alignment/>
      <protection locked="0"/>
    </xf>
    <xf numFmtId="166" fontId="0" fillId="0" borderId="10" xfId="0" applyNumberFormat="1" applyFont="1" applyFill="1" applyBorder="1" applyAlignment="1">
      <alignment horizontal="center"/>
    </xf>
    <xf numFmtId="166" fontId="5" fillId="0" borderId="10" xfId="0" applyNumberFormat="1" applyFont="1" applyFill="1" applyBorder="1" applyAlignment="1" applyProtection="1">
      <alignment horizontal="center"/>
      <protection/>
    </xf>
    <xf numFmtId="1" fontId="5" fillId="0" borderId="0" xfId="56" applyNumberFormat="1" applyFont="1" applyFill="1" applyBorder="1" applyAlignment="1">
      <alignment horizontal="center"/>
      <protection/>
    </xf>
    <xf numFmtId="164" fontId="0" fillId="0" borderId="0" xfId="0" applyNumberFormat="1" applyFill="1" applyAlignment="1">
      <alignment horizontal="left"/>
    </xf>
    <xf numFmtId="164" fontId="0" fillId="0" borderId="18" xfId="42" applyFont="1" applyFill="1" applyBorder="1" applyAlignment="1" applyProtection="1">
      <alignment/>
      <protection locked="0"/>
    </xf>
    <xf numFmtId="164" fontId="0" fillId="0" borderId="15" xfId="42" applyFont="1" applyFill="1" applyBorder="1" applyAlignment="1" applyProtection="1">
      <alignment/>
      <protection locked="0"/>
    </xf>
    <xf numFmtId="164" fontId="0" fillId="0" borderId="18" xfId="42" applyFont="1" applyFill="1" applyBorder="1" applyAlignment="1" applyProtection="1">
      <alignment/>
      <protection locked="0"/>
    </xf>
    <xf numFmtId="164" fontId="0" fillId="0" borderId="15" xfId="42" applyFont="1" applyFill="1" applyBorder="1" applyAlignment="1" applyProtection="1">
      <alignment/>
      <protection locked="0"/>
    </xf>
    <xf numFmtId="0" fontId="5" fillId="0" borderId="18" xfId="0" applyFont="1" applyFill="1" applyBorder="1" applyAlignment="1" applyProtection="1">
      <alignment/>
      <protection/>
    </xf>
    <xf numFmtId="164" fontId="5" fillId="0" borderId="18" xfId="42" applyFont="1" applyFill="1" applyBorder="1" applyAlignment="1" applyProtection="1">
      <alignment/>
      <protection/>
    </xf>
    <xf numFmtId="166" fontId="0" fillId="19" borderId="10" xfId="42" applyNumberFormat="1" applyFont="1" applyFill="1" applyBorder="1" applyAlignment="1" applyProtection="1">
      <alignment/>
      <protection locked="0"/>
    </xf>
    <xf numFmtId="9" fontId="0" fillId="19" borderId="10" xfId="59" applyFont="1" applyFill="1" applyBorder="1" applyAlignment="1" applyProtection="1">
      <alignment/>
      <protection locked="0"/>
    </xf>
    <xf numFmtId="166" fontId="0" fillId="19" borderId="10" xfId="42" applyNumberFormat="1" applyFont="1" applyFill="1" applyBorder="1" applyAlignment="1" applyProtection="1">
      <alignment/>
      <protection locked="0"/>
    </xf>
    <xf numFmtId="166" fontId="5" fillId="19" borderId="10" xfId="0" applyNumberFormat="1" applyFont="1" applyFill="1" applyBorder="1" applyAlignment="1" applyProtection="1">
      <alignment/>
      <protection/>
    </xf>
    <xf numFmtId="9" fontId="5" fillId="19" borderId="10" xfId="59" applyFont="1" applyFill="1" applyBorder="1" applyAlignment="1" applyProtection="1">
      <alignment/>
      <protection locked="0"/>
    </xf>
    <xf numFmtId="166" fontId="5" fillId="19" borderId="10" xfId="42" applyNumberFormat="1" applyFont="1" applyFill="1" applyBorder="1" applyAlignment="1" applyProtection="1">
      <alignment/>
      <protection/>
    </xf>
    <xf numFmtId="164" fontId="5" fillId="19" borderId="10" xfId="42" applyFont="1" applyFill="1" applyBorder="1" applyAlignment="1" applyProtection="1">
      <alignment/>
      <protection/>
    </xf>
    <xf numFmtId="0" fontId="0" fillId="0" borderId="0" xfId="0" applyBorder="1" applyAlignment="1">
      <alignment horizontal="left"/>
    </xf>
    <xf numFmtId="166" fontId="0" fillId="0" borderId="0" xfId="42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5" fillId="0" borderId="18" xfId="42" applyFont="1" applyFill="1" applyBorder="1" applyAlignment="1" applyProtection="1">
      <alignment horizontal="left"/>
      <protection/>
    </xf>
    <xf numFmtId="164" fontId="5" fillId="0" borderId="15" xfId="42" applyFont="1" applyFill="1" applyBorder="1" applyAlignment="1" applyProtection="1">
      <alignment horizontal="left"/>
      <protection/>
    </xf>
    <xf numFmtId="0" fontId="5" fillId="33" borderId="18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top"/>
    </xf>
    <xf numFmtId="1" fontId="5" fillId="33" borderId="18" xfId="56" applyNumberFormat="1" applyFont="1" applyFill="1" applyBorder="1" applyAlignment="1">
      <alignment horizontal="center"/>
      <protection/>
    </xf>
    <xf numFmtId="1" fontId="5" fillId="33" borderId="15" xfId="56" applyNumberFormat="1" applyFont="1" applyFill="1" applyBorder="1" applyAlignment="1">
      <alignment horizontal="center"/>
      <protection/>
    </xf>
    <xf numFmtId="1" fontId="5" fillId="33" borderId="11" xfId="56" applyNumberFormat="1" applyFont="1" applyFill="1" applyBorder="1" applyAlignment="1">
      <alignment horizontal="center"/>
      <protection/>
    </xf>
    <xf numFmtId="0" fontId="5" fillId="0" borderId="18" xfId="0" applyFont="1" applyFill="1" applyBorder="1" applyAlignment="1" applyProtection="1">
      <alignment horizontal="left"/>
      <protection/>
    </xf>
    <xf numFmtId="0" fontId="5" fillId="0" borderId="15" xfId="0" applyFont="1" applyFill="1" applyBorder="1" applyAlignment="1" applyProtection="1">
      <alignment horizontal="left"/>
      <protection/>
    </xf>
    <xf numFmtId="0" fontId="5" fillId="19" borderId="18" xfId="0" applyFont="1" applyFill="1" applyBorder="1" applyAlignment="1">
      <alignment horizontal="center" wrapText="1"/>
    </xf>
    <xf numFmtId="0" fontId="0" fillId="19" borderId="15" xfId="0" applyFill="1" applyBorder="1" applyAlignment="1">
      <alignment horizontal="center" wrapText="1"/>
    </xf>
    <xf numFmtId="0" fontId="0" fillId="19" borderId="11" xfId="0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1" fontId="5" fillId="19" borderId="18" xfId="56" applyNumberFormat="1" applyFont="1" applyFill="1" applyBorder="1" applyAlignment="1">
      <alignment horizontal="center"/>
      <protection/>
    </xf>
    <xf numFmtId="0" fontId="0" fillId="19" borderId="15" xfId="0" applyFill="1" applyBorder="1" applyAlignment="1">
      <alignment/>
    </xf>
    <xf numFmtId="0" fontId="0" fillId="19" borderId="11" xfId="0" applyFill="1" applyBorder="1" applyAlignment="1">
      <alignment/>
    </xf>
    <xf numFmtId="0" fontId="0" fillId="19" borderId="15" xfId="0" applyFill="1" applyBorder="1" applyAlignment="1">
      <alignment horizontal="center"/>
    </xf>
    <xf numFmtId="0" fontId="0" fillId="19" borderId="11" xfId="0" applyFill="1" applyBorder="1" applyAlignment="1">
      <alignment horizontal="center"/>
    </xf>
    <xf numFmtId="0" fontId="5" fillId="19" borderId="10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4" fontId="5" fillId="0" borderId="10" xfId="42" applyFont="1" applyFill="1" applyBorder="1" applyAlignment="1" applyProtection="1">
      <alignment horizontal="left"/>
      <protection/>
    </xf>
    <xf numFmtId="167" fontId="5" fillId="0" borderId="10" xfId="42" applyNumberFormat="1" applyFont="1" applyBorder="1" applyAlignment="1">
      <alignment horizontal="left"/>
    </xf>
    <xf numFmtId="0" fontId="1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TA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.%20Financial%20Services\Katrina%20G\KatrinaG\2013%20Statistics\June%202013%20Statistics%20-%20Financ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une%202014%20Statistics%20-%20Membershi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er"/>
      <sheetName val="Co-op Parishes"/>
      <sheetName val="Closed"/>
      <sheetName val="All Parishes"/>
      <sheetName val="Pres Summary"/>
      <sheetName val="Northern"/>
      <sheetName val="Kaimai"/>
      <sheetName val="Central"/>
      <sheetName val="Alpine"/>
      <sheetName val="Southern Presbytery"/>
      <sheetName val="PI Synod"/>
      <sheetName val="Te Aka Puaho"/>
    </sheetNames>
    <sheetDataSet>
      <sheetData sheetId="1">
        <row r="94">
          <cell r="I94">
            <v>4305526</v>
          </cell>
          <cell r="J94">
            <v>131103</v>
          </cell>
          <cell r="K94">
            <v>157785</v>
          </cell>
          <cell r="L94">
            <v>0</v>
          </cell>
          <cell r="M94">
            <v>166279</v>
          </cell>
          <cell r="N94">
            <v>67716</v>
          </cell>
          <cell r="O94">
            <v>1455171</v>
          </cell>
          <cell r="P94">
            <v>1313743</v>
          </cell>
          <cell r="Q94">
            <v>596311</v>
          </cell>
          <cell r="R94">
            <v>1494248</v>
          </cell>
          <cell r="U94">
            <v>2829073</v>
          </cell>
          <cell r="V94">
            <v>240873</v>
          </cell>
          <cell r="W94">
            <v>467735</v>
          </cell>
          <cell r="X94">
            <v>744706</v>
          </cell>
          <cell r="Y94">
            <v>1994484</v>
          </cell>
          <cell r="Z94">
            <v>221481</v>
          </cell>
          <cell r="AA94">
            <v>93872</v>
          </cell>
          <cell r="AB94">
            <v>40785</v>
          </cell>
          <cell r="AC94">
            <v>1772912</v>
          </cell>
          <cell r="AG94">
            <v>115079873</v>
          </cell>
          <cell r="AH94">
            <v>3623670</v>
          </cell>
          <cell r="AI94">
            <v>32435368</v>
          </cell>
          <cell r="AJ94">
            <v>13562</v>
          </cell>
          <cell r="AL94">
            <v>1547699</v>
          </cell>
        </row>
      </sheetData>
      <sheetData sheetId="3">
        <row r="290">
          <cell r="A290">
            <v>286</v>
          </cell>
        </row>
        <row r="291">
          <cell r="G291">
            <v>67</v>
          </cell>
          <cell r="H291">
            <v>25547436</v>
          </cell>
          <cell r="I291">
            <v>378358</v>
          </cell>
          <cell r="J291">
            <v>1454075</v>
          </cell>
          <cell r="K291">
            <v>8357185</v>
          </cell>
          <cell r="L291">
            <v>1357869</v>
          </cell>
          <cell r="M291">
            <v>1630192</v>
          </cell>
          <cell r="N291">
            <v>5191098</v>
          </cell>
          <cell r="O291">
            <v>4100240</v>
          </cell>
          <cell r="P291">
            <v>2035756</v>
          </cell>
          <cell r="Q291">
            <v>975376</v>
          </cell>
          <cell r="T291">
            <v>12391992</v>
          </cell>
          <cell r="U291">
            <v>1784168</v>
          </cell>
          <cell r="V291">
            <v>1729764.06</v>
          </cell>
          <cell r="W291">
            <v>5218440</v>
          </cell>
          <cell r="X291">
            <v>8753427</v>
          </cell>
          <cell r="Y291">
            <v>6216000</v>
          </cell>
          <cell r="Z291">
            <v>2186925</v>
          </cell>
          <cell r="AA291">
            <v>903105.5</v>
          </cell>
          <cell r="AB291">
            <v>1449967.45</v>
          </cell>
          <cell r="AF291">
            <v>398468407</v>
          </cell>
          <cell r="AG291">
            <v>20217876</v>
          </cell>
          <cell r="AH291">
            <v>106398213</v>
          </cell>
          <cell r="AI291">
            <v>1340196</v>
          </cell>
          <cell r="AK291">
            <v>26318910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ader"/>
      <sheetName val="Cooperating Parishes"/>
      <sheetName val="All Parishes"/>
      <sheetName val="Pres Summary"/>
      <sheetName val="Northern"/>
      <sheetName val="Kaimai"/>
      <sheetName val="Central"/>
      <sheetName val="Alpine"/>
      <sheetName val="Southern Presbytery"/>
      <sheetName val="PI Synod"/>
      <sheetName val="Te Aka Puaho"/>
    </sheetNames>
    <sheetDataSet>
      <sheetData sheetId="3">
        <row r="6">
          <cell r="E6">
            <v>0.7397260273972602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4" ht="59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59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59.25">
      <c r="A3" s="1"/>
      <c r="B3" s="174" t="s">
        <v>3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"/>
    </row>
    <row r="4" spans="1:14" ht="59.25">
      <c r="A4" s="1"/>
      <c r="B4" s="174" t="s">
        <v>245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"/>
    </row>
    <row r="5" spans="1:14" ht="59.25">
      <c r="A5" s="1"/>
      <c r="B5" s="174" t="s">
        <v>331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"/>
    </row>
    <row r="6" spans="1:14" ht="59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59.25">
      <c r="A7" s="1"/>
      <c r="B7" s="174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"/>
    </row>
    <row r="8" spans="1:14" ht="59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59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59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59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59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59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59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59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59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59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59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59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59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59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59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59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59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59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59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59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59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59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59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59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59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sheetProtection/>
  <mergeCells count="4">
    <mergeCell ref="B3:M3"/>
    <mergeCell ref="B4:M4"/>
    <mergeCell ref="B5:M5"/>
    <mergeCell ref="B7:M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312"/>
  <sheetViews>
    <sheetView zoomScalePageLayoutView="0" workbookViewId="0" topLeftCell="A1">
      <selection activeCell="J12" sqref="J11:J12"/>
    </sheetView>
  </sheetViews>
  <sheetFormatPr defaultColWidth="9.140625" defaultRowHeight="12.75"/>
  <cols>
    <col min="2" max="2" width="0" style="0" hidden="1" customWidth="1"/>
    <col min="4" max="4" width="40.00390625" style="51" customWidth="1"/>
    <col min="5" max="6" width="11.421875" style="51" hidden="1" customWidth="1"/>
    <col min="7" max="7" width="5.28125" style="40" customWidth="1"/>
    <col min="8" max="8" width="16.140625" style="0" bestFit="1" customWidth="1"/>
    <col min="9" max="9" width="13.140625" style="0" bestFit="1" customWidth="1"/>
    <col min="10" max="10" width="14.8515625" style="0" bestFit="1" customWidth="1"/>
    <col min="11" max="11" width="15.421875" style="0" bestFit="1" customWidth="1"/>
    <col min="12" max="12" width="14.8515625" style="0" bestFit="1" customWidth="1"/>
    <col min="13" max="13" width="14.421875" style="0" bestFit="1" customWidth="1"/>
    <col min="14" max="15" width="15.421875" style="0" bestFit="1" customWidth="1"/>
    <col min="16" max="16" width="15.421875" style="0" customWidth="1"/>
    <col min="17" max="17" width="13.421875" style="0" bestFit="1" customWidth="1"/>
    <col min="18" max="18" width="15.8515625" style="0" customWidth="1"/>
    <col min="19" max="19" width="4.140625" style="52" customWidth="1"/>
    <col min="20" max="20" width="16.57421875" style="0" customWidth="1"/>
    <col min="21" max="21" width="14.8515625" style="0" customWidth="1"/>
    <col min="22" max="28" width="14.8515625" style="47" customWidth="1"/>
    <col min="29" max="29" width="17.140625" style="0" customWidth="1"/>
    <col min="30" max="30" width="15.421875" style="0" customWidth="1"/>
    <col min="31" max="31" width="3.28125" style="0" customWidth="1"/>
    <col min="32" max="32" width="17.7109375" style="0" bestFit="1" customWidth="1"/>
    <col min="33" max="35" width="16.140625" style="0" customWidth="1"/>
    <col min="36" max="36" width="17.140625" style="0" customWidth="1"/>
    <col min="37" max="37" width="16.140625" style="0" customWidth="1"/>
    <col min="38" max="38" width="17.8515625" style="0" customWidth="1"/>
    <col min="39" max="39" width="15.57421875" style="0" customWidth="1"/>
  </cols>
  <sheetData>
    <row r="1" spans="4:19" s="47" customFormat="1" ht="12.75">
      <c r="D1" s="64"/>
      <c r="E1" s="64"/>
      <c r="F1" s="64"/>
      <c r="G1" s="73"/>
      <c r="S1" s="52"/>
    </row>
    <row r="2" spans="1:29" s="33" customFormat="1" ht="19.5" customHeight="1">
      <c r="A2" s="196"/>
      <c r="B2" s="196"/>
      <c r="C2" s="196"/>
      <c r="D2" s="196"/>
      <c r="E2" s="78"/>
      <c r="F2" s="78"/>
      <c r="G2" s="55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144" s="5" customFormat="1" ht="20.25" customHeight="1">
      <c r="A3" s="183" t="s">
        <v>328</v>
      </c>
      <c r="B3" s="184"/>
      <c r="C3" s="184"/>
      <c r="D3" s="184"/>
      <c r="E3" s="79"/>
      <c r="F3" s="79"/>
      <c r="G3" s="210"/>
      <c r="H3" s="188" t="s">
        <v>253</v>
      </c>
      <c r="I3" s="205"/>
      <c r="J3" s="205"/>
      <c r="K3" s="205"/>
      <c r="L3" s="205"/>
      <c r="M3" s="205"/>
      <c r="N3" s="205"/>
      <c r="O3" s="205"/>
      <c r="P3" s="205"/>
      <c r="Q3" s="205"/>
      <c r="R3" s="206"/>
      <c r="S3" s="24"/>
      <c r="T3" s="188" t="s">
        <v>258</v>
      </c>
      <c r="U3" s="207"/>
      <c r="V3" s="207"/>
      <c r="W3" s="207"/>
      <c r="X3" s="207"/>
      <c r="Y3" s="207"/>
      <c r="Z3" s="207"/>
      <c r="AA3" s="207"/>
      <c r="AB3" s="207"/>
      <c r="AC3" s="208"/>
      <c r="AD3" s="15"/>
      <c r="AE3" s="3"/>
      <c r="AF3" s="178" t="s">
        <v>269</v>
      </c>
      <c r="AG3" s="204"/>
      <c r="AH3" s="204"/>
      <c r="AI3" s="204"/>
      <c r="AJ3" s="194"/>
      <c r="AK3" s="204"/>
      <c r="AL3" s="195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</row>
    <row r="4" spans="1:144" s="5" customFormat="1" ht="91.5" customHeight="1">
      <c r="A4" s="185"/>
      <c r="B4" s="186"/>
      <c r="C4" s="186"/>
      <c r="D4" s="186"/>
      <c r="E4" s="80"/>
      <c r="F4" s="80"/>
      <c r="G4" s="211"/>
      <c r="H4" s="18" t="s">
        <v>246</v>
      </c>
      <c r="I4" s="16" t="s">
        <v>247</v>
      </c>
      <c r="J4" s="16" t="s">
        <v>248</v>
      </c>
      <c r="K4" s="16" t="s">
        <v>249</v>
      </c>
      <c r="L4" s="44" t="s">
        <v>261</v>
      </c>
      <c r="M4" s="16" t="s">
        <v>250</v>
      </c>
      <c r="N4" s="16" t="s">
        <v>0</v>
      </c>
      <c r="O4" s="16" t="s">
        <v>251</v>
      </c>
      <c r="P4" s="16" t="s">
        <v>252</v>
      </c>
      <c r="Q4" s="23" t="s">
        <v>285</v>
      </c>
      <c r="R4" s="58" t="s">
        <v>1</v>
      </c>
      <c r="S4" s="25"/>
      <c r="T4" s="16" t="s">
        <v>254</v>
      </c>
      <c r="U4" s="34" t="s">
        <v>255</v>
      </c>
      <c r="V4" s="57" t="s">
        <v>306</v>
      </c>
      <c r="W4" s="57" t="s">
        <v>307</v>
      </c>
      <c r="X4" s="17" t="s">
        <v>2</v>
      </c>
      <c r="Y4" s="17" t="s">
        <v>256</v>
      </c>
      <c r="Z4" s="17" t="s">
        <v>308</v>
      </c>
      <c r="AA4" s="57" t="s">
        <v>309</v>
      </c>
      <c r="AB4" s="17" t="s">
        <v>257</v>
      </c>
      <c r="AC4" s="26" t="s">
        <v>260</v>
      </c>
      <c r="AD4" s="22" t="s">
        <v>259</v>
      </c>
      <c r="AE4" s="3"/>
      <c r="AF4" s="16" t="s">
        <v>262</v>
      </c>
      <c r="AG4" s="16" t="s">
        <v>263</v>
      </c>
      <c r="AH4" s="16" t="s">
        <v>264</v>
      </c>
      <c r="AI4" s="16" t="s">
        <v>265</v>
      </c>
      <c r="AJ4" s="60" t="s">
        <v>268</v>
      </c>
      <c r="AK4" s="34" t="s">
        <v>266</v>
      </c>
      <c r="AL4" s="60" t="s">
        <v>267</v>
      </c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</row>
    <row r="5" spans="1:39" ht="19.5" customHeight="1">
      <c r="A5" s="4">
        <v>1</v>
      </c>
      <c r="B5" s="43" t="s">
        <v>320</v>
      </c>
      <c r="C5" s="43">
        <v>9490</v>
      </c>
      <c r="D5" s="65" t="s">
        <v>102</v>
      </c>
      <c r="E5" s="65"/>
      <c r="F5" s="65">
        <v>1</v>
      </c>
      <c r="G5" s="69" t="s">
        <v>327</v>
      </c>
      <c r="H5" s="74">
        <v>0</v>
      </c>
      <c r="I5" s="66">
        <v>0</v>
      </c>
      <c r="J5" s="66">
        <v>0</v>
      </c>
      <c r="K5" s="66">
        <v>0</v>
      </c>
      <c r="L5" s="66">
        <v>0</v>
      </c>
      <c r="M5" s="66">
        <v>0</v>
      </c>
      <c r="N5" s="66">
        <v>0</v>
      </c>
      <c r="O5" s="66">
        <v>0</v>
      </c>
      <c r="P5" s="66">
        <v>0</v>
      </c>
      <c r="Q5" s="66">
        <v>0</v>
      </c>
      <c r="R5" s="67">
        <f aca="true" t="shared" si="0" ref="R5:R21">SUM(H5:Q5)</f>
        <v>0</v>
      </c>
      <c r="S5" s="28"/>
      <c r="T5" s="66">
        <v>0</v>
      </c>
      <c r="U5" s="66">
        <v>0</v>
      </c>
      <c r="V5" s="66">
        <v>0</v>
      </c>
      <c r="W5" s="66">
        <v>0</v>
      </c>
      <c r="X5" s="66">
        <v>0</v>
      </c>
      <c r="Y5" s="66">
        <v>0</v>
      </c>
      <c r="Z5" s="66">
        <v>0</v>
      </c>
      <c r="AA5" s="66">
        <v>0</v>
      </c>
      <c r="AB5" s="66">
        <v>0</v>
      </c>
      <c r="AC5" s="48">
        <f aca="true" t="shared" si="1" ref="AC5:AC21">SUM(T5:AB5)</f>
        <v>0</v>
      </c>
      <c r="AD5" s="46">
        <f aca="true" t="shared" si="2" ref="AD5:AD21">+R5-AC5</f>
        <v>0</v>
      </c>
      <c r="AE5" s="41"/>
      <c r="AF5" s="66">
        <v>0</v>
      </c>
      <c r="AG5" s="66">
        <v>0</v>
      </c>
      <c r="AH5" s="66">
        <v>0</v>
      </c>
      <c r="AI5" s="66">
        <v>0</v>
      </c>
      <c r="AJ5" s="62">
        <f aca="true" t="shared" si="3" ref="AJ5:AJ21">SUM(AF5:AI5)</f>
        <v>0</v>
      </c>
      <c r="AK5" s="66">
        <v>0</v>
      </c>
      <c r="AL5" s="62">
        <f aca="true" t="shared" si="4" ref="AL5:AL21">+AJ5-AK5</f>
        <v>0</v>
      </c>
      <c r="AM5" s="41"/>
    </row>
    <row r="6" spans="1:39" ht="19.5" customHeight="1">
      <c r="A6" s="4">
        <f>+A5+1</f>
        <v>2</v>
      </c>
      <c r="B6" s="43" t="s">
        <v>320</v>
      </c>
      <c r="C6" s="43">
        <v>9483</v>
      </c>
      <c r="D6" s="65" t="s">
        <v>91</v>
      </c>
      <c r="E6" s="65"/>
      <c r="F6" s="65">
        <v>1</v>
      </c>
      <c r="G6" s="69" t="s">
        <v>327</v>
      </c>
      <c r="H6" s="74">
        <v>0</v>
      </c>
      <c r="I6" s="66">
        <v>0</v>
      </c>
      <c r="J6" s="66">
        <v>0</v>
      </c>
      <c r="K6" s="66">
        <v>0</v>
      </c>
      <c r="L6" s="66">
        <v>0</v>
      </c>
      <c r="M6" s="66">
        <v>0</v>
      </c>
      <c r="N6" s="66">
        <v>0</v>
      </c>
      <c r="O6" s="66">
        <v>0</v>
      </c>
      <c r="P6" s="66">
        <v>0</v>
      </c>
      <c r="Q6" s="66">
        <v>0</v>
      </c>
      <c r="R6" s="67">
        <f t="shared" si="0"/>
        <v>0</v>
      </c>
      <c r="S6" s="10"/>
      <c r="T6" s="66">
        <v>0</v>
      </c>
      <c r="U6" s="66">
        <v>0</v>
      </c>
      <c r="V6" s="66">
        <v>0</v>
      </c>
      <c r="W6" s="66">
        <v>0</v>
      </c>
      <c r="X6" s="66">
        <v>0</v>
      </c>
      <c r="Y6" s="66">
        <v>0</v>
      </c>
      <c r="Z6" s="66">
        <v>0</v>
      </c>
      <c r="AA6" s="66">
        <v>0</v>
      </c>
      <c r="AB6" s="66">
        <v>0</v>
      </c>
      <c r="AC6" s="48">
        <f t="shared" si="1"/>
        <v>0</v>
      </c>
      <c r="AD6" s="46">
        <f t="shared" si="2"/>
        <v>0</v>
      </c>
      <c r="AE6" s="41"/>
      <c r="AF6" s="66">
        <v>0</v>
      </c>
      <c r="AG6" s="66">
        <v>0</v>
      </c>
      <c r="AH6" s="66">
        <v>0</v>
      </c>
      <c r="AI6" s="66">
        <v>0</v>
      </c>
      <c r="AJ6" s="62">
        <f t="shared" si="3"/>
        <v>0</v>
      </c>
      <c r="AK6" s="66">
        <v>0</v>
      </c>
      <c r="AL6" s="62">
        <f t="shared" si="4"/>
        <v>0</v>
      </c>
      <c r="AM6" s="41"/>
    </row>
    <row r="7" spans="1:50" s="20" customFormat="1" ht="19.5" customHeight="1">
      <c r="A7" s="4">
        <f aca="true" t="shared" si="5" ref="A7:A19">+A6+1</f>
        <v>3</v>
      </c>
      <c r="B7" s="43" t="s">
        <v>320</v>
      </c>
      <c r="C7" s="43">
        <v>9863</v>
      </c>
      <c r="D7" s="65" t="s">
        <v>321</v>
      </c>
      <c r="E7" s="65">
        <v>1</v>
      </c>
      <c r="F7" s="65"/>
      <c r="G7" s="69" t="s">
        <v>327</v>
      </c>
      <c r="H7" s="74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7">
        <f t="shared" si="0"/>
        <v>0</v>
      </c>
      <c r="S7" s="10"/>
      <c r="T7" s="66">
        <v>0</v>
      </c>
      <c r="U7" s="66">
        <v>0</v>
      </c>
      <c r="V7" s="66">
        <v>0</v>
      </c>
      <c r="W7" s="66">
        <v>0</v>
      </c>
      <c r="X7" s="66">
        <v>0</v>
      </c>
      <c r="Y7" s="66">
        <v>0</v>
      </c>
      <c r="Z7" s="66">
        <v>0</v>
      </c>
      <c r="AA7" s="66">
        <v>0</v>
      </c>
      <c r="AB7" s="66">
        <v>0</v>
      </c>
      <c r="AC7" s="48">
        <f t="shared" si="1"/>
        <v>0</v>
      </c>
      <c r="AD7" s="46">
        <f t="shared" si="2"/>
        <v>0</v>
      </c>
      <c r="AE7" s="41"/>
      <c r="AF7" s="66">
        <v>0</v>
      </c>
      <c r="AG7" s="66">
        <v>0</v>
      </c>
      <c r="AH7" s="66">
        <v>0</v>
      </c>
      <c r="AI7" s="66">
        <v>0</v>
      </c>
      <c r="AJ7" s="62">
        <f t="shared" si="3"/>
        <v>0</v>
      </c>
      <c r="AK7" s="66">
        <v>0</v>
      </c>
      <c r="AL7" s="62">
        <f t="shared" si="4"/>
        <v>0</v>
      </c>
      <c r="AM7" s="41"/>
      <c r="AX7"/>
    </row>
    <row r="8" spans="1:50" s="86" customFormat="1" ht="19.5" customHeight="1">
      <c r="A8" s="4">
        <f t="shared" si="5"/>
        <v>4</v>
      </c>
      <c r="B8" s="43" t="s">
        <v>320</v>
      </c>
      <c r="C8" s="43">
        <v>9494</v>
      </c>
      <c r="D8" s="65" t="s">
        <v>92</v>
      </c>
      <c r="E8" s="65">
        <v>1</v>
      </c>
      <c r="F8" s="65"/>
      <c r="G8" s="69" t="s">
        <v>327</v>
      </c>
      <c r="H8" s="74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7">
        <f t="shared" si="0"/>
        <v>0</v>
      </c>
      <c r="S8" s="10"/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48">
        <f t="shared" si="1"/>
        <v>0</v>
      </c>
      <c r="AD8" s="46">
        <f t="shared" si="2"/>
        <v>0</v>
      </c>
      <c r="AE8" s="41"/>
      <c r="AF8" s="66">
        <v>0</v>
      </c>
      <c r="AG8" s="66">
        <v>0</v>
      </c>
      <c r="AH8" s="66">
        <v>0</v>
      </c>
      <c r="AI8" s="66">
        <v>0</v>
      </c>
      <c r="AJ8" s="62">
        <f t="shared" si="3"/>
        <v>0</v>
      </c>
      <c r="AK8" s="66">
        <v>0</v>
      </c>
      <c r="AL8" s="62">
        <f t="shared" si="4"/>
        <v>0</v>
      </c>
      <c r="AM8" s="41"/>
      <c r="AX8" s="47"/>
    </row>
    <row r="9" spans="1:50" s="20" customFormat="1" ht="19.5" customHeight="1">
      <c r="A9" s="4">
        <f t="shared" si="5"/>
        <v>5</v>
      </c>
      <c r="B9" s="43" t="s">
        <v>320</v>
      </c>
      <c r="C9" s="43">
        <v>9485</v>
      </c>
      <c r="D9" s="65" t="s">
        <v>93</v>
      </c>
      <c r="E9" s="65"/>
      <c r="F9" s="65">
        <v>1</v>
      </c>
      <c r="G9" s="69" t="s">
        <v>327</v>
      </c>
      <c r="H9" s="74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7">
        <f t="shared" si="0"/>
        <v>0</v>
      </c>
      <c r="S9" s="10"/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48">
        <f t="shared" si="1"/>
        <v>0</v>
      </c>
      <c r="AD9" s="46">
        <f t="shared" si="2"/>
        <v>0</v>
      </c>
      <c r="AE9" s="41"/>
      <c r="AF9" s="66">
        <v>0</v>
      </c>
      <c r="AG9" s="66">
        <v>0</v>
      </c>
      <c r="AH9" s="66">
        <v>0</v>
      </c>
      <c r="AI9" s="66">
        <v>0</v>
      </c>
      <c r="AJ9" s="62">
        <f t="shared" si="3"/>
        <v>0</v>
      </c>
      <c r="AK9" s="66">
        <v>0</v>
      </c>
      <c r="AL9" s="62">
        <f t="shared" si="4"/>
        <v>0</v>
      </c>
      <c r="AM9" s="41"/>
      <c r="AX9"/>
    </row>
    <row r="10" spans="1:50" s="20" customFormat="1" ht="19.5" customHeight="1">
      <c r="A10" s="4">
        <f t="shared" si="5"/>
        <v>6</v>
      </c>
      <c r="B10" s="43" t="s">
        <v>320</v>
      </c>
      <c r="C10" s="43">
        <v>9486</v>
      </c>
      <c r="D10" s="65" t="s">
        <v>94</v>
      </c>
      <c r="E10" s="65"/>
      <c r="F10" s="65">
        <v>1</v>
      </c>
      <c r="G10" s="69" t="s">
        <v>327</v>
      </c>
      <c r="H10" s="74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7">
        <f t="shared" si="0"/>
        <v>0</v>
      </c>
      <c r="S10" s="10"/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48">
        <f t="shared" si="1"/>
        <v>0</v>
      </c>
      <c r="AD10" s="46">
        <f t="shared" si="2"/>
        <v>0</v>
      </c>
      <c r="AE10" s="41"/>
      <c r="AF10" s="66">
        <v>0</v>
      </c>
      <c r="AG10" s="66">
        <v>0</v>
      </c>
      <c r="AH10" s="66">
        <v>0</v>
      </c>
      <c r="AI10" s="66">
        <v>0</v>
      </c>
      <c r="AJ10" s="62">
        <f t="shared" si="3"/>
        <v>0</v>
      </c>
      <c r="AK10" s="66">
        <v>0</v>
      </c>
      <c r="AL10" s="62">
        <f t="shared" si="4"/>
        <v>0</v>
      </c>
      <c r="AM10" s="41"/>
      <c r="AX10"/>
    </row>
    <row r="11" spans="1:50" s="20" customFormat="1" ht="19.5" customHeight="1">
      <c r="A11" s="4">
        <f t="shared" si="5"/>
        <v>7</v>
      </c>
      <c r="B11" s="43" t="s">
        <v>320</v>
      </c>
      <c r="C11" s="43">
        <v>9487</v>
      </c>
      <c r="D11" s="65" t="s">
        <v>95</v>
      </c>
      <c r="E11" s="65"/>
      <c r="F11" s="65">
        <v>1</v>
      </c>
      <c r="G11" s="69" t="s">
        <v>327</v>
      </c>
      <c r="H11" s="74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7">
        <f t="shared" si="0"/>
        <v>0</v>
      </c>
      <c r="S11" s="10"/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48">
        <f t="shared" si="1"/>
        <v>0</v>
      </c>
      <c r="AD11" s="46">
        <f t="shared" si="2"/>
        <v>0</v>
      </c>
      <c r="AE11" s="41"/>
      <c r="AF11" s="66">
        <v>0</v>
      </c>
      <c r="AG11" s="66">
        <v>0</v>
      </c>
      <c r="AH11" s="66">
        <v>0</v>
      </c>
      <c r="AI11" s="66">
        <v>0</v>
      </c>
      <c r="AJ11" s="62">
        <f t="shared" si="3"/>
        <v>0</v>
      </c>
      <c r="AK11" s="66">
        <v>0</v>
      </c>
      <c r="AL11" s="62">
        <f t="shared" si="4"/>
        <v>0</v>
      </c>
      <c r="AM11" s="41"/>
      <c r="AX11"/>
    </row>
    <row r="12" spans="1:50" s="20" customFormat="1" ht="19.5" customHeight="1">
      <c r="A12" s="4">
        <f t="shared" si="5"/>
        <v>8</v>
      </c>
      <c r="B12" s="43" t="s">
        <v>320</v>
      </c>
      <c r="C12" s="43">
        <v>9488</v>
      </c>
      <c r="D12" s="65" t="s">
        <v>96</v>
      </c>
      <c r="E12" s="65"/>
      <c r="F12" s="65">
        <v>1</v>
      </c>
      <c r="G12" s="69" t="s">
        <v>327</v>
      </c>
      <c r="H12" s="74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7">
        <f t="shared" si="0"/>
        <v>0</v>
      </c>
      <c r="S12" s="10"/>
      <c r="T12" s="66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48">
        <f t="shared" si="1"/>
        <v>0</v>
      </c>
      <c r="AD12" s="46">
        <f t="shared" si="2"/>
        <v>0</v>
      </c>
      <c r="AE12" s="41"/>
      <c r="AF12" s="66">
        <v>0</v>
      </c>
      <c r="AG12" s="66">
        <v>0</v>
      </c>
      <c r="AH12" s="66">
        <v>0</v>
      </c>
      <c r="AI12" s="66">
        <v>0</v>
      </c>
      <c r="AJ12" s="62">
        <f t="shared" si="3"/>
        <v>0</v>
      </c>
      <c r="AK12" s="66">
        <v>0</v>
      </c>
      <c r="AL12" s="62">
        <f t="shared" si="4"/>
        <v>0</v>
      </c>
      <c r="AM12" s="41"/>
      <c r="AX12"/>
    </row>
    <row r="13" spans="1:50" s="20" customFormat="1" ht="19.5" customHeight="1">
      <c r="A13" s="4">
        <f t="shared" si="5"/>
        <v>9</v>
      </c>
      <c r="B13" s="43" t="s">
        <v>320</v>
      </c>
      <c r="C13" s="43">
        <v>9876</v>
      </c>
      <c r="D13" s="65" t="s">
        <v>97</v>
      </c>
      <c r="E13" s="65">
        <v>1</v>
      </c>
      <c r="F13" s="65"/>
      <c r="G13" s="69" t="s">
        <v>327</v>
      </c>
      <c r="H13" s="74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7">
        <f t="shared" si="0"/>
        <v>0</v>
      </c>
      <c r="S13" s="10"/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6">
        <v>0</v>
      </c>
      <c r="AC13" s="48">
        <f t="shared" si="1"/>
        <v>0</v>
      </c>
      <c r="AD13" s="46">
        <f t="shared" si="2"/>
        <v>0</v>
      </c>
      <c r="AE13" s="41"/>
      <c r="AF13" s="66">
        <v>0</v>
      </c>
      <c r="AG13" s="66">
        <v>0</v>
      </c>
      <c r="AH13" s="66">
        <v>0</v>
      </c>
      <c r="AI13" s="66">
        <v>0</v>
      </c>
      <c r="AJ13" s="62">
        <f t="shared" si="3"/>
        <v>0</v>
      </c>
      <c r="AK13" s="66">
        <v>0</v>
      </c>
      <c r="AL13" s="62">
        <f t="shared" si="4"/>
        <v>0</v>
      </c>
      <c r="AM13" s="41"/>
      <c r="AX13"/>
    </row>
    <row r="14" spans="1:50" s="20" customFormat="1" ht="19.5" customHeight="1">
      <c r="A14" s="4">
        <f t="shared" si="5"/>
        <v>10</v>
      </c>
      <c r="B14" s="43" t="s">
        <v>320</v>
      </c>
      <c r="C14" s="43">
        <v>18603</v>
      </c>
      <c r="D14" s="65" t="s">
        <v>322</v>
      </c>
      <c r="E14" s="65">
        <v>1</v>
      </c>
      <c r="F14" s="65"/>
      <c r="G14" s="69" t="s">
        <v>327</v>
      </c>
      <c r="H14" s="74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7">
        <f t="shared" si="0"/>
        <v>0</v>
      </c>
      <c r="S14" s="10"/>
      <c r="T14" s="66">
        <v>0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  <c r="AB14" s="66">
        <v>0</v>
      </c>
      <c r="AC14" s="48">
        <f t="shared" si="1"/>
        <v>0</v>
      </c>
      <c r="AD14" s="46">
        <f t="shared" si="2"/>
        <v>0</v>
      </c>
      <c r="AE14" s="41"/>
      <c r="AF14" s="66">
        <v>0</v>
      </c>
      <c r="AG14" s="66">
        <v>0</v>
      </c>
      <c r="AH14" s="66">
        <v>0</v>
      </c>
      <c r="AI14" s="66">
        <v>0</v>
      </c>
      <c r="AJ14" s="62">
        <f t="shared" si="3"/>
        <v>0</v>
      </c>
      <c r="AK14" s="66">
        <v>0</v>
      </c>
      <c r="AL14" s="62">
        <f t="shared" si="4"/>
        <v>0</v>
      </c>
      <c r="AM14" s="41"/>
      <c r="AX14"/>
    </row>
    <row r="15" spans="1:50" s="20" customFormat="1" ht="19.5" customHeight="1">
      <c r="A15" s="4">
        <f t="shared" si="5"/>
        <v>11</v>
      </c>
      <c r="B15" s="43" t="s">
        <v>320</v>
      </c>
      <c r="C15" s="43">
        <v>18082</v>
      </c>
      <c r="D15" s="65" t="s">
        <v>323</v>
      </c>
      <c r="E15" s="65">
        <v>1</v>
      </c>
      <c r="F15" s="65"/>
      <c r="G15" s="69" t="s">
        <v>327</v>
      </c>
      <c r="H15" s="74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7">
        <f t="shared" si="0"/>
        <v>0</v>
      </c>
      <c r="S15" s="10"/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6">
        <v>0</v>
      </c>
      <c r="AC15" s="48">
        <f t="shared" si="1"/>
        <v>0</v>
      </c>
      <c r="AD15" s="46">
        <f t="shared" si="2"/>
        <v>0</v>
      </c>
      <c r="AE15" s="41"/>
      <c r="AF15" s="66">
        <v>0</v>
      </c>
      <c r="AG15" s="66">
        <v>0</v>
      </c>
      <c r="AH15" s="66">
        <v>0</v>
      </c>
      <c r="AI15" s="66">
        <v>0</v>
      </c>
      <c r="AJ15" s="62">
        <f t="shared" si="3"/>
        <v>0</v>
      </c>
      <c r="AK15" s="66">
        <v>0</v>
      </c>
      <c r="AL15" s="62">
        <f t="shared" si="4"/>
        <v>0</v>
      </c>
      <c r="AM15" s="41"/>
      <c r="AX15"/>
    </row>
    <row r="16" spans="1:50" s="20" customFormat="1" ht="19.5" customHeight="1">
      <c r="A16" s="4">
        <f t="shared" si="5"/>
        <v>12</v>
      </c>
      <c r="B16" s="43" t="s">
        <v>320</v>
      </c>
      <c r="C16" s="43">
        <v>9489</v>
      </c>
      <c r="D16" s="65" t="s">
        <v>98</v>
      </c>
      <c r="E16" s="65"/>
      <c r="F16" s="65">
        <v>1</v>
      </c>
      <c r="G16" s="69" t="s">
        <v>327</v>
      </c>
      <c r="H16" s="74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7">
        <f t="shared" si="0"/>
        <v>0</v>
      </c>
      <c r="S16" s="10"/>
      <c r="T16" s="66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6">
        <v>0</v>
      </c>
      <c r="AC16" s="48">
        <f t="shared" si="1"/>
        <v>0</v>
      </c>
      <c r="AD16" s="46">
        <f t="shared" si="2"/>
        <v>0</v>
      </c>
      <c r="AE16" s="41"/>
      <c r="AF16" s="66">
        <v>0</v>
      </c>
      <c r="AG16" s="66">
        <v>0</v>
      </c>
      <c r="AH16" s="66">
        <v>0</v>
      </c>
      <c r="AI16" s="66">
        <v>0</v>
      </c>
      <c r="AJ16" s="62">
        <f t="shared" si="3"/>
        <v>0</v>
      </c>
      <c r="AK16" s="66">
        <v>0</v>
      </c>
      <c r="AL16" s="62">
        <f t="shared" si="4"/>
        <v>0</v>
      </c>
      <c r="AM16" s="41"/>
      <c r="AX16"/>
    </row>
    <row r="17" spans="1:50" s="20" customFormat="1" ht="19.5" customHeight="1">
      <c r="A17" s="4">
        <f t="shared" si="5"/>
        <v>13</v>
      </c>
      <c r="B17" s="43" t="s">
        <v>320</v>
      </c>
      <c r="C17" s="43">
        <v>9859</v>
      </c>
      <c r="D17" s="65" t="s">
        <v>99</v>
      </c>
      <c r="E17" s="65"/>
      <c r="F17" s="65">
        <v>1</v>
      </c>
      <c r="G17" s="69" t="s">
        <v>327</v>
      </c>
      <c r="H17" s="74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7">
        <f t="shared" si="0"/>
        <v>0</v>
      </c>
      <c r="S17" s="10"/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0</v>
      </c>
      <c r="AB17" s="66">
        <v>0</v>
      </c>
      <c r="AC17" s="48">
        <f t="shared" si="1"/>
        <v>0</v>
      </c>
      <c r="AD17" s="46">
        <f t="shared" si="2"/>
        <v>0</v>
      </c>
      <c r="AE17" s="41"/>
      <c r="AF17" s="66">
        <v>0</v>
      </c>
      <c r="AG17" s="66">
        <v>0</v>
      </c>
      <c r="AH17" s="66">
        <v>0</v>
      </c>
      <c r="AI17" s="66">
        <v>0</v>
      </c>
      <c r="AJ17" s="62">
        <f t="shared" si="3"/>
        <v>0</v>
      </c>
      <c r="AK17" s="66">
        <v>0</v>
      </c>
      <c r="AL17" s="62">
        <f t="shared" si="4"/>
        <v>0</v>
      </c>
      <c r="AM17" s="41"/>
      <c r="AX17"/>
    </row>
    <row r="18" spans="1:50" s="20" customFormat="1" ht="19.5" customHeight="1">
      <c r="A18" s="4">
        <f t="shared" si="5"/>
        <v>14</v>
      </c>
      <c r="B18" s="43" t="s">
        <v>320</v>
      </c>
      <c r="C18" s="43">
        <v>9492</v>
      </c>
      <c r="D18" s="65" t="s">
        <v>100</v>
      </c>
      <c r="E18" s="65"/>
      <c r="F18" s="65">
        <v>1</v>
      </c>
      <c r="G18" s="69" t="s">
        <v>327</v>
      </c>
      <c r="H18" s="74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7">
        <f t="shared" si="0"/>
        <v>0</v>
      </c>
      <c r="S18" s="10"/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48">
        <f t="shared" si="1"/>
        <v>0</v>
      </c>
      <c r="AD18" s="46">
        <f t="shared" si="2"/>
        <v>0</v>
      </c>
      <c r="AE18" s="41"/>
      <c r="AF18" s="66">
        <v>0</v>
      </c>
      <c r="AG18" s="66">
        <v>0</v>
      </c>
      <c r="AH18" s="66">
        <v>0</v>
      </c>
      <c r="AI18" s="66">
        <v>0</v>
      </c>
      <c r="AJ18" s="62">
        <f t="shared" si="3"/>
        <v>0</v>
      </c>
      <c r="AK18" s="66">
        <v>0</v>
      </c>
      <c r="AL18" s="62">
        <f t="shared" si="4"/>
        <v>0</v>
      </c>
      <c r="AM18" s="41"/>
      <c r="AX18"/>
    </row>
    <row r="19" spans="1:50" s="20" customFormat="1" ht="19.5" customHeight="1">
      <c r="A19" s="4">
        <f t="shared" si="5"/>
        <v>15</v>
      </c>
      <c r="B19" s="43" t="s">
        <v>320</v>
      </c>
      <c r="C19" s="43">
        <v>9493</v>
      </c>
      <c r="D19" s="65" t="s">
        <v>101</v>
      </c>
      <c r="E19" s="65"/>
      <c r="F19" s="65">
        <v>1</v>
      </c>
      <c r="G19" s="70" t="s">
        <v>327</v>
      </c>
      <c r="H19" s="74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7">
        <f t="shared" si="0"/>
        <v>0</v>
      </c>
      <c r="S19" s="10"/>
      <c r="T19" s="66">
        <v>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48">
        <f t="shared" si="1"/>
        <v>0</v>
      </c>
      <c r="AD19" s="46">
        <f t="shared" si="2"/>
        <v>0</v>
      </c>
      <c r="AE19" s="41"/>
      <c r="AF19" s="66">
        <v>0</v>
      </c>
      <c r="AG19" s="66">
        <v>0</v>
      </c>
      <c r="AH19" s="66">
        <v>0</v>
      </c>
      <c r="AI19" s="66">
        <v>0</v>
      </c>
      <c r="AJ19" s="62">
        <f t="shared" si="3"/>
        <v>0</v>
      </c>
      <c r="AK19" s="66">
        <v>0</v>
      </c>
      <c r="AL19" s="62">
        <f t="shared" si="4"/>
        <v>0</v>
      </c>
      <c r="AM19" s="41"/>
      <c r="AX19"/>
    </row>
    <row r="20" spans="1:39" s="8" customFormat="1" ht="12.75">
      <c r="A20" s="191" t="s">
        <v>332</v>
      </c>
      <c r="B20" s="192"/>
      <c r="C20" s="192"/>
      <c r="D20" s="192"/>
      <c r="E20" s="71"/>
      <c r="F20" s="71"/>
      <c r="G20" s="75">
        <v>0</v>
      </c>
      <c r="H20" s="81">
        <f aca="true" t="shared" si="6" ref="H20:Q20">SUM(H5:H19)</f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6"/>
        <v>0</v>
      </c>
      <c r="O20" s="31">
        <f t="shared" si="6"/>
        <v>0</v>
      </c>
      <c r="P20" s="31">
        <f t="shared" si="6"/>
        <v>0</v>
      </c>
      <c r="Q20" s="31">
        <f t="shared" si="6"/>
        <v>0</v>
      </c>
      <c r="R20" s="53">
        <f t="shared" si="0"/>
        <v>0</v>
      </c>
      <c r="S20" s="32"/>
      <c r="T20" s="31">
        <f aca="true" t="shared" si="7" ref="T20:AB20">SUM(T5:T19)</f>
        <v>0</v>
      </c>
      <c r="U20" s="31">
        <f t="shared" si="7"/>
        <v>0</v>
      </c>
      <c r="V20" s="31">
        <f t="shared" si="7"/>
        <v>0</v>
      </c>
      <c r="W20" s="31">
        <f t="shared" si="7"/>
        <v>0</v>
      </c>
      <c r="X20" s="31">
        <f t="shared" si="7"/>
        <v>0</v>
      </c>
      <c r="Y20" s="31">
        <f t="shared" si="7"/>
        <v>0</v>
      </c>
      <c r="Z20" s="31">
        <f t="shared" si="7"/>
        <v>0</v>
      </c>
      <c r="AA20" s="31">
        <f t="shared" si="7"/>
        <v>0</v>
      </c>
      <c r="AB20" s="31">
        <f t="shared" si="7"/>
        <v>0</v>
      </c>
      <c r="AC20" s="48">
        <f t="shared" si="1"/>
        <v>0</v>
      </c>
      <c r="AD20" s="46">
        <f t="shared" si="2"/>
        <v>0</v>
      </c>
      <c r="AE20" s="36"/>
      <c r="AF20" s="31">
        <f>SUM(AF5:AF19)</f>
        <v>0</v>
      </c>
      <c r="AG20" s="31">
        <f>SUM(AG5:AG19)</f>
        <v>0</v>
      </c>
      <c r="AH20" s="31">
        <f>SUM(AH5:AH19)</f>
        <v>0</v>
      </c>
      <c r="AI20" s="31">
        <f>SUM(AI5:AI19)</f>
        <v>0</v>
      </c>
      <c r="AJ20" s="62">
        <f t="shared" si="3"/>
        <v>0</v>
      </c>
      <c r="AK20" s="31">
        <f>SUM(AK5:AK19)</f>
        <v>0</v>
      </c>
      <c r="AL20" s="62">
        <f t="shared" si="4"/>
        <v>0</v>
      </c>
      <c r="AM20" s="82"/>
    </row>
    <row r="21" spans="1:40" s="8" customFormat="1" ht="12.75">
      <c r="A21" s="191" t="s">
        <v>305</v>
      </c>
      <c r="B21" s="192"/>
      <c r="C21" s="192"/>
      <c r="D21" s="192"/>
      <c r="E21" s="71"/>
      <c r="F21" s="71"/>
      <c r="G21" s="75"/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53">
        <f t="shared" si="0"/>
        <v>0</v>
      </c>
      <c r="S21" s="32"/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1">
        <v>0</v>
      </c>
      <c r="Z21" s="81">
        <v>0</v>
      </c>
      <c r="AA21" s="31">
        <f>+'Pres Summary'!AC13</f>
        <v>10393795.989999995</v>
      </c>
      <c r="AB21" s="31">
        <v>0</v>
      </c>
      <c r="AC21" s="48">
        <f t="shared" si="1"/>
        <v>10393795.989999995</v>
      </c>
      <c r="AD21" s="46">
        <f t="shared" si="2"/>
        <v>-10393795.989999995</v>
      </c>
      <c r="AE21" s="36"/>
      <c r="AF21" s="31">
        <v>0</v>
      </c>
      <c r="AG21" s="81">
        <v>0</v>
      </c>
      <c r="AH21" s="81">
        <v>0</v>
      </c>
      <c r="AI21" s="81">
        <v>0</v>
      </c>
      <c r="AJ21" s="62">
        <f t="shared" si="3"/>
        <v>0</v>
      </c>
      <c r="AK21" s="31">
        <v>0</v>
      </c>
      <c r="AL21" s="62">
        <f t="shared" si="4"/>
        <v>0</v>
      </c>
      <c r="AM21" s="36"/>
      <c r="AN21" s="36"/>
    </row>
    <row r="22" spans="1:39" s="8" customFormat="1" ht="12.75">
      <c r="A22" s="176" t="s">
        <v>445</v>
      </c>
      <c r="B22" s="177"/>
      <c r="C22" s="177"/>
      <c r="D22" s="177"/>
      <c r="E22" s="72"/>
      <c r="F22" s="72"/>
      <c r="G22" s="77"/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54" t="e">
        <f>+R20/R21</f>
        <v>#DIV/0!</v>
      </c>
      <c r="S22" s="84"/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42">
        <v>0</v>
      </c>
      <c r="AB22" s="42">
        <v>0</v>
      </c>
      <c r="AC22" s="85">
        <v>0</v>
      </c>
      <c r="AD22" s="85">
        <v>0</v>
      </c>
      <c r="AE22" s="39"/>
      <c r="AF22" s="42">
        <v>0</v>
      </c>
      <c r="AG22" s="68">
        <v>0</v>
      </c>
      <c r="AH22" s="68">
        <v>0</v>
      </c>
      <c r="AI22" s="68">
        <v>0</v>
      </c>
      <c r="AJ22" s="54">
        <v>0</v>
      </c>
      <c r="AK22" s="42">
        <v>0</v>
      </c>
      <c r="AL22" s="54">
        <v>0</v>
      </c>
      <c r="AM22" s="82"/>
    </row>
    <row r="23" spans="2:31" ht="12.75">
      <c r="B23" s="43"/>
      <c r="C23" s="43"/>
      <c r="D23" s="65"/>
      <c r="E23" s="65"/>
      <c r="F23" s="65"/>
      <c r="G23" s="43"/>
      <c r="H23" s="63"/>
      <c r="V23"/>
      <c r="W23"/>
      <c r="X23"/>
      <c r="Y23"/>
      <c r="Z23"/>
      <c r="AA23"/>
      <c r="AB23"/>
      <c r="AE23" s="49"/>
    </row>
    <row r="24" spans="2:28" ht="12.75">
      <c r="B24" s="43"/>
      <c r="C24" s="43"/>
      <c r="D24" s="65"/>
      <c r="E24" s="65"/>
      <c r="F24" s="65"/>
      <c r="G24" s="43"/>
      <c r="H24" s="63"/>
      <c r="V24"/>
      <c r="W24"/>
      <c r="X24"/>
      <c r="Y24"/>
      <c r="Z24"/>
      <c r="AA24"/>
      <c r="AB24"/>
    </row>
    <row r="25" spans="2:28" ht="12.75">
      <c r="B25" s="43"/>
      <c r="C25" s="43"/>
      <c r="D25" s="65"/>
      <c r="E25" s="65"/>
      <c r="F25" s="65"/>
      <c r="G25" s="43"/>
      <c r="H25" s="63"/>
      <c r="V25"/>
      <c r="W25"/>
      <c r="X25"/>
      <c r="Y25"/>
      <c r="Z25"/>
      <c r="AA25"/>
      <c r="AB25"/>
    </row>
    <row r="26" spans="2:28" ht="12.75">
      <c r="B26" s="43"/>
      <c r="C26" s="43"/>
      <c r="D26" s="65"/>
      <c r="E26" s="65"/>
      <c r="F26" s="65"/>
      <c r="G26" s="43"/>
      <c r="H26" s="63"/>
      <c r="V26"/>
      <c r="W26"/>
      <c r="X26"/>
      <c r="Y26"/>
      <c r="Z26"/>
      <c r="AA26"/>
      <c r="AB26"/>
    </row>
    <row r="27" spans="2:28" ht="12.75">
      <c r="B27" s="43"/>
      <c r="C27" s="43"/>
      <c r="D27" s="65"/>
      <c r="E27" s="65"/>
      <c r="F27" s="65"/>
      <c r="G27" s="43"/>
      <c r="H27" s="63"/>
      <c r="V27"/>
      <c r="W27"/>
      <c r="X27"/>
      <c r="Y27"/>
      <c r="Z27"/>
      <c r="AA27"/>
      <c r="AB27"/>
    </row>
    <row r="28" spans="2:28" ht="12.75">
      <c r="B28" s="43"/>
      <c r="C28" s="43"/>
      <c r="D28" s="65"/>
      <c r="E28" s="65"/>
      <c r="F28" s="65"/>
      <c r="G28" s="43"/>
      <c r="H28" s="63"/>
      <c r="V28"/>
      <c r="W28"/>
      <c r="X28"/>
      <c r="Y28"/>
      <c r="Z28"/>
      <c r="AA28"/>
      <c r="AB28"/>
    </row>
    <row r="29" spans="2:28" ht="12.75">
      <c r="B29" s="43"/>
      <c r="C29" s="43"/>
      <c r="D29" s="65"/>
      <c r="E29" s="65"/>
      <c r="F29" s="65"/>
      <c r="G29" s="43"/>
      <c r="H29" s="63"/>
      <c r="V29"/>
      <c r="W29"/>
      <c r="X29"/>
      <c r="Y29"/>
      <c r="Z29"/>
      <c r="AA29"/>
      <c r="AB29"/>
    </row>
    <row r="30" spans="2:28" ht="12.75">
      <c r="B30" s="43"/>
      <c r="C30" s="43"/>
      <c r="D30" s="65"/>
      <c r="E30" s="65"/>
      <c r="F30" s="65"/>
      <c r="G30" s="43"/>
      <c r="H30" s="63"/>
      <c r="V30"/>
      <c r="W30"/>
      <c r="X30"/>
      <c r="Y30"/>
      <c r="Z30"/>
      <c r="AA30"/>
      <c r="AB30"/>
    </row>
    <row r="31" spans="2:28" ht="12.75">
      <c r="B31" s="43"/>
      <c r="C31" s="43"/>
      <c r="D31" s="65"/>
      <c r="E31" s="65"/>
      <c r="F31" s="65"/>
      <c r="G31" s="43"/>
      <c r="H31" s="63"/>
      <c r="V31"/>
      <c r="W31"/>
      <c r="X31"/>
      <c r="Y31"/>
      <c r="Z31"/>
      <c r="AA31"/>
      <c r="AB31"/>
    </row>
    <row r="32" spans="2:28" ht="12.75">
      <c r="B32" s="43"/>
      <c r="C32" s="43"/>
      <c r="D32" s="65"/>
      <c r="E32" s="65"/>
      <c r="F32" s="65"/>
      <c r="G32" s="43"/>
      <c r="H32" s="63"/>
      <c r="V32"/>
      <c r="W32"/>
      <c r="X32"/>
      <c r="Y32"/>
      <c r="Z32"/>
      <c r="AA32"/>
      <c r="AB32"/>
    </row>
    <row r="33" spans="2:28" ht="12.75">
      <c r="B33" s="43"/>
      <c r="C33" s="43"/>
      <c r="D33" s="65"/>
      <c r="E33" s="65"/>
      <c r="F33" s="65"/>
      <c r="G33" s="43"/>
      <c r="H33" s="63"/>
      <c r="V33"/>
      <c r="W33"/>
      <c r="X33"/>
      <c r="Y33"/>
      <c r="Z33"/>
      <c r="AA33"/>
      <c r="AB33"/>
    </row>
    <row r="34" spans="2:28" ht="12.75">
      <c r="B34" s="43"/>
      <c r="C34" s="43"/>
      <c r="D34" s="65"/>
      <c r="E34" s="65"/>
      <c r="F34" s="65"/>
      <c r="G34" s="43"/>
      <c r="H34" s="63"/>
      <c r="V34"/>
      <c r="W34"/>
      <c r="X34"/>
      <c r="Y34"/>
      <c r="Z34"/>
      <c r="AA34"/>
      <c r="AB34"/>
    </row>
    <row r="35" spans="2:28" ht="12.75">
      <c r="B35" s="43"/>
      <c r="C35" s="43"/>
      <c r="D35" s="65"/>
      <c r="E35" s="65"/>
      <c r="F35" s="65"/>
      <c r="G35" s="43"/>
      <c r="H35" s="63"/>
      <c r="V35"/>
      <c r="W35"/>
      <c r="X35"/>
      <c r="Y35"/>
      <c r="Z35"/>
      <c r="AA35"/>
      <c r="AB35"/>
    </row>
    <row r="36" spans="2:28" ht="12.75">
      <c r="B36" s="43"/>
      <c r="C36" s="43"/>
      <c r="D36" s="65"/>
      <c r="E36" s="65"/>
      <c r="F36" s="65"/>
      <c r="G36" s="43"/>
      <c r="H36" s="63"/>
      <c r="V36"/>
      <c r="W36"/>
      <c r="X36"/>
      <c r="Y36"/>
      <c r="Z36"/>
      <c r="AA36"/>
      <c r="AB36"/>
    </row>
    <row r="37" spans="2:28" ht="12.75">
      <c r="B37" s="43"/>
      <c r="C37" s="43"/>
      <c r="D37" s="65"/>
      <c r="E37" s="65"/>
      <c r="F37" s="65"/>
      <c r="G37" s="43"/>
      <c r="H37" s="63"/>
      <c r="V37"/>
      <c r="W37"/>
      <c r="X37"/>
      <c r="Y37"/>
      <c r="Z37"/>
      <c r="AA37"/>
      <c r="AB37"/>
    </row>
    <row r="38" spans="2:28" ht="12.75">
      <c r="B38" s="43"/>
      <c r="C38" s="43"/>
      <c r="D38" s="65"/>
      <c r="E38" s="65"/>
      <c r="F38" s="65"/>
      <c r="G38" s="43"/>
      <c r="H38" s="63"/>
      <c r="V38"/>
      <c r="W38"/>
      <c r="X38"/>
      <c r="Y38"/>
      <c r="Z38"/>
      <c r="AA38"/>
      <c r="AB38"/>
    </row>
    <row r="39" spans="2:28" ht="12.75">
      <c r="B39" s="43"/>
      <c r="C39" s="43"/>
      <c r="D39" s="65"/>
      <c r="E39" s="65"/>
      <c r="F39" s="65"/>
      <c r="G39" s="43"/>
      <c r="H39" s="63"/>
      <c r="V39"/>
      <c r="W39"/>
      <c r="X39"/>
      <c r="Y39"/>
      <c r="Z39"/>
      <c r="AA39"/>
      <c r="AB39"/>
    </row>
    <row r="40" spans="2:28" ht="12.75">
      <c r="B40" s="43"/>
      <c r="C40" s="43"/>
      <c r="D40" s="65"/>
      <c r="E40" s="65"/>
      <c r="F40" s="65"/>
      <c r="G40" s="43"/>
      <c r="H40" s="63"/>
      <c r="V40"/>
      <c r="W40"/>
      <c r="X40"/>
      <c r="Y40"/>
      <c r="Z40"/>
      <c r="AA40"/>
      <c r="AB40"/>
    </row>
    <row r="41" spans="2:28" ht="12.75">
      <c r="B41" s="43"/>
      <c r="C41" s="43"/>
      <c r="D41" s="65"/>
      <c r="E41" s="65"/>
      <c r="F41" s="65"/>
      <c r="G41" s="43"/>
      <c r="H41" s="63"/>
      <c r="V41"/>
      <c r="W41"/>
      <c r="X41"/>
      <c r="Y41"/>
      <c r="Z41"/>
      <c r="AA41"/>
      <c r="AB41"/>
    </row>
    <row r="42" spans="2:28" ht="12.75">
      <c r="B42" s="43"/>
      <c r="C42" s="43"/>
      <c r="D42" s="65"/>
      <c r="E42" s="65"/>
      <c r="F42" s="65"/>
      <c r="G42" s="43"/>
      <c r="H42" s="63"/>
      <c r="V42"/>
      <c r="W42"/>
      <c r="X42"/>
      <c r="Y42"/>
      <c r="Z42"/>
      <c r="AA42"/>
      <c r="AB42"/>
    </row>
    <row r="43" spans="2:28" ht="12.75">
      <c r="B43" s="43"/>
      <c r="C43" s="43"/>
      <c r="D43" s="65"/>
      <c r="E43" s="65"/>
      <c r="F43" s="65"/>
      <c r="G43" s="43"/>
      <c r="H43" s="63"/>
      <c r="V43"/>
      <c r="W43"/>
      <c r="X43"/>
      <c r="Y43"/>
      <c r="Z43"/>
      <c r="AA43"/>
      <c r="AB43"/>
    </row>
    <row r="44" spans="2:28" ht="12.75">
      <c r="B44" s="43"/>
      <c r="C44" s="43"/>
      <c r="D44" s="65"/>
      <c r="E44" s="65"/>
      <c r="F44" s="65"/>
      <c r="G44" s="43"/>
      <c r="H44" s="63"/>
      <c r="V44"/>
      <c r="W44"/>
      <c r="X44"/>
      <c r="Y44"/>
      <c r="Z44"/>
      <c r="AA44"/>
      <c r="AB44"/>
    </row>
    <row r="45" spans="2:28" ht="12.75">
      <c r="B45" s="43"/>
      <c r="C45" s="43"/>
      <c r="D45" s="65"/>
      <c r="E45" s="65"/>
      <c r="F45" s="65"/>
      <c r="G45" s="43"/>
      <c r="H45" s="63"/>
      <c r="V45"/>
      <c r="W45"/>
      <c r="X45"/>
      <c r="Y45"/>
      <c r="Z45"/>
      <c r="AA45"/>
      <c r="AB45"/>
    </row>
    <row r="46" spans="2:28" ht="12.75">
      <c r="B46" s="43"/>
      <c r="C46" s="43"/>
      <c r="D46" s="65"/>
      <c r="E46" s="65"/>
      <c r="F46" s="65"/>
      <c r="G46" s="43"/>
      <c r="H46" s="63"/>
      <c r="V46"/>
      <c r="W46"/>
      <c r="X46"/>
      <c r="Y46"/>
      <c r="Z46"/>
      <c r="AA46"/>
      <c r="AB46"/>
    </row>
    <row r="47" spans="2:28" ht="12.75">
      <c r="B47" s="43"/>
      <c r="C47" s="43"/>
      <c r="D47" s="65"/>
      <c r="E47" s="65"/>
      <c r="F47" s="65"/>
      <c r="G47" s="43"/>
      <c r="H47" s="63"/>
      <c r="V47"/>
      <c r="W47"/>
      <c r="X47"/>
      <c r="Y47"/>
      <c r="Z47"/>
      <c r="AA47"/>
      <c r="AB47"/>
    </row>
    <row r="48" spans="2:28" ht="12.75">
      <c r="B48" s="43"/>
      <c r="C48" s="43"/>
      <c r="D48" s="65"/>
      <c r="E48" s="65"/>
      <c r="F48" s="65"/>
      <c r="G48" s="43"/>
      <c r="H48" s="63"/>
      <c r="V48"/>
      <c r="W48"/>
      <c r="X48"/>
      <c r="Y48"/>
      <c r="Z48"/>
      <c r="AA48"/>
      <c r="AB48"/>
    </row>
    <row r="49" spans="2:28" ht="12.75">
      <c r="B49" s="43"/>
      <c r="C49" s="43"/>
      <c r="D49" s="65"/>
      <c r="E49" s="65"/>
      <c r="F49" s="65"/>
      <c r="G49" s="43"/>
      <c r="H49" s="63"/>
      <c r="V49"/>
      <c r="W49"/>
      <c r="X49"/>
      <c r="Y49"/>
      <c r="Z49"/>
      <c r="AA49"/>
      <c r="AB49"/>
    </row>
    <row r="50" spans="2:28" ht="12.75">
      <c r="B50" s="43"/>
      <c r="C50" s="43"/>
      <c r="D50" s="65"/>
      <c r="E50" s="65"/>
      <c r="F50" s="65"/>
      <c r="G50" s="43"/>
      <c r="H50" s="63"/>
      <c r="V50"/>
      <c r="W50"/>
      <c r="X50"/>
      <c r="Y50"/>
      <c r="Z50"/>
      <c r="AA50"/>
      <c r="AB50"/>
    </row>
    <row r="51" spans="2:28" ht="12.75">
      <c r="B51" s="43"/>
      <c r="C51" s="43"/>
      <c r="D51" s="65"/>
      <c r="E51" s="65"/>
      <c r="F51" s="65"/>
      <c r="G51" s="43"/>
      <c r="H51" s="63"/>
      <c r="V51"/>
      <c r="W51"/>
      <c r="X51"/>
      <c r="Y51"/>
      <c r="Z51"/>
      <c r="AA51"/>
      <c r="AB51"/>
    </row>
    <row r="52" spans="2:28" ht="12.75">
      <c r="B52" s="43"/>
      <c r="C52" s="43"/>
      <c r="D52" s="65"/>
      <c r="E52" s="65"/>
      <c r="F52" s="65"/>
      <c r="G52" s="43"/>
      <c r="H52" s="63"/>
      <c r="V52"/>
      <c r="W52"/>
      <c r="X52"/>
      <c r="Y52"/>
      <c r="Z52"/>
      <c r="AA52"/>
      <c r="AB52"/>
    </row>
    <row r="53" spans="2:28" ht="12.75">
      <c r="B53" s="43"/>
      <c r="C53" s="43"/>
      <c r="D53" s="65"/>
      <c r="E53" s="65"/>
      <c r="F53" s="65"/>
      <c r="G53" s="43"/>
      <c r="H53" s="63"/>
      <c r="V53"/>
      <c r="W53"/>
      <c r="X53"/>
      <c r="Y53"/>
      <c r="Z53"/>
      <c r="AA53"/>
      <c r="AB53"/>
    </row>
    <row r="54" spans="2:28" ht="12.75">
      <c r="B54" s="43"/>
      <c r="C54" s="43"/>
      <c r="D54" s="65"/>
      <c r="E54" s="65"/>
      <c r="F54" s="65"/>
      <c r="G54" s="43"/>
      <c r="H54" s="63"/>
      <c r="V54"/>
      <c r="W54"/>
      <c r="X54"/>
      <c r="Y54"/>
      <c r="Z54"/>
      <c r="AA54"/>
      <c r="AB54"/>
    </row>
    <row r="55" spans="2:28" ht="12.75">
      <c r="B55" s="43"/>
      <c r="C55" s="43"/>
      <c r="D55" s="65"/>
      <c r="E55" s="65"/>
      <c r="F55" s="65"/>
      <c r="G55" s="43"/>
      <c r="H55" s="63"/>
      <c r="V55"/>
      <c r="W55"/>
      <c r="X55"/>
      <c r="Y55"/>
      <c r="Z55"/>
      <c r="AA55"/>
      <c r="AB55"/>
    </row>
    <row r="56" spans="2:28" ht="12.75">
      <c r="B56" s="43"/>
      <c r="C56" s="43"/>
      <c r="D56" s="65"/>
      <c r="E56" s="65"/>
      <c r="F56" s="65"/>
      <c r="G56" s="43"/>
      <c r="H56" s="63"/>
      <c r="V56"/>
      <c r="W56"/>
      <c r="X56"/>
      <c r="Y56"/>
      <c r="Z56"/>
      <c r="AA56"/>
      <c r="AB56"/>
    </row>
    <row r="57" spans="2:28" ht="12.75">
      <c r="B57" s="43"/>
      <c r="C57" s="43"/>
      <c r="D57" s="65"/>
      <c r="E57" s="65"/>
      <c r="F57" s="65"/>
      <c r="G57" s="43"/>
      <c r="H57" s="63"/>
      <c r="V57"/>
      <c r="W57"/>
      <c r="X57"/>
      <c r="Y57"/>
      <c r="Z57"/>
      <c r="AA57"/>
      <c r="AB57"/>
    </row>
    <row r="58" spans="2:28" ht="12.75">
      <c r="B58" s="43"/>
      <c r="C58" s="43"/>
      <c r="D58" s="65"/>
      <c r="E58" s="65"/>
      <c r="F58" s="65"/>
      <c r="G58" s="43"/>
      <c r="H58" s="63"/>
      <c r="V58"/>
      <c r="W58"/>
      <c r="X58"/>
      <c r="Y58"/>
      <c r="Z58"/>
      <c r="AA58"/>
      <c r="AB58"/>
    </row>
    <row r="59" spans="2:28" ht="12.75">
      <c r="B59" s="43"/>
      <c r="C59" s="43"/>
      <c r="D59" s="65"/>
      <c r="E59" s="65"/>
      <c r="F59" s="65"/>
      <c r="G59" s="43"/>
      <c r="H59" s="63"/>
      <c r="V59"/>
      <c r="W59"/>
      <c r="X59"/>
      <c r="Y59"/>
      <c r="Z59"/>
      <c r="AA59"/>
      <c r="AB59"/>
    </row>
    <row r="60" spans="2:28" ht="12.75">
      <c r="B60" s="43"/>
      <c r="C60" s="43"/>
      <c r="D60" s="65"/>
      <c r="E60" s="65"/>
      <c r="F60" s="65"/>
      <c r="G60" s="43"/>
      <c r="H60" s="63"/>
      <c r="V60"/>
      <c r="W60"/>
      <c r="X60"/>
      <c r="Y60"/>
      <c r="Z60"/>
      <c r="AA60"/>
      <c r="AB60"/>
    </row>
    <row r="61" spans="2:28" ht="12.75">
      <c r="B61" s="43"/>
      <c r="C61" s="43"/>
      <c r="D61" s="65"/>
      <c r="E61" s="65"/>
      <c r="F61" s="65"/>
      <c r="G61" s="43"/>
      <c r="H61" s="63"/>
      <c r="V61"/>
      <c r="W61"/>
      <c r="X61"/>
      <c r="Y61"/>
      <c r="Z61"/>
      <c r="AA61"/>
      <c r="AB61"/>
    </row>
    <row r="62" spans="2:28" ht="12.75">
      <c r="B62" s="43"/>
      <c r="C62" s="43"/>
      <c r="D62" s="65"/>
      <c r="E62" s="65"/>
      <c r="F62" s="65"/>
      <c r="G62" s="43"/>
      <c r="H62" s="63"/>
      <c r="V62"/>
      <c r="W62"/>
      <c r="X62"/>
      <c r="Y62"/>
      <c r="Z62"/>
      <c r="AA62"/>
      <c r="AB62"/>
    </row>
    <row r="63" spans="2:28" ht="12.75">
      <c r="B63" s="43"/>
      <c r="C63" s="43"/>
      <c r="D63" s="65"/>
      <c r="E63" s="65"/>
      <c r="F63" s="65"/>
      <c r="G63" s="43"/>
      <c r="H63" s="63"/>
      <c r="V63"/>
      <c r="W63"/>
      <c r="X63"/>
      <c r="Y63"/>
      <c r="Z63"/>
      <c r="AA63"/>
      <c r="AB63"/>
    </row>
    <row r="64" spans="2:28" ht="12.75">
      <c r="B64" s="43"/>
      <c r="C64" s="43"/>
      <c r="D64" s="65"/>
      <c r="E64" s="65"/>
      <c r="F64" s="65"/>
      <c r="G64" s="43"/>
      <c r="H64" s="63"/>
      <c r="V64"/>
      <c r="W64"/>
      <c r="X64"/>
      <c r="Y64"/>
      <c r="Z64"/>
      <c r="AA64"/>
      <c r="AB64"/>
    </row>
    <row r="65" spans="2:28" ht="12.75">
      <c r="B65" s="43"/>
      <c r="C65" s="43"/>
      <c r="D65" s="65"/>
      <c r="E65" s="65"/>
      <c r="F65" s="65"/>
      <c r="G65" s="43"/>
      <c r="H65" s="63"/>
      <c r="V65"/>
      <c r="W65"/>
      <c r="X65"/>
      <c r="Y65"/>
      <c r="Z65"/>
      <c r="AA65"/>
      <c r="AB65"/>
    </row>
    <row r="66" spans="2:28" ht="12.75">
      <c r="B66" s="43"/>
      <c r="C66" s="43"/>
      <c r="D66" s="65"/>
      <c r="E66" s="65"/>
      <c r="F66" s="65"/>
      <c r="G66" s="43"/>
      <c r="H66" s="63"/>
      <c r="V66"/>
      <c r="W66"/>
      <c r="X66"/>
      <c r="Y66"/>
      <c r="Z66"/>
      <c r="AA66"/>
      <c r="AB66"/>
    </row>
    <row r="67" spans="2:28" ht="12.75">
      <c r="B67" s="43"/>
      <c r="C67" s="43"/>
      <c r="D67" s="65"/>
      <c r="E67" s="65"/>
      <c r="F67" s="65"/>
      <c r="G67" s="43"/>
      <c r="H67" s="63"/>
      <c r="V67"/>
      <c r="W67"/>
      <c r="X67"/>
      <c r="Y67"/>
      <c r="Z67"/>
      <c r="AA67"/>
      <c r="AB67"/>
    </row>
    <row r="68" spans="2:28" ht="12.75">
      <c r="B68" s="43"/>
      <c r="C68" s="43"/>
      <c r="D68" s="65"/>
      <c r="E68" s="65"/>
      <c r="F68" s="65"/>
      <c r="G68" s="43"/>
      <c r="H68" s="63"/>
      <c r="V68"/>
      <c r="W68"/>
      <c r="X68"/>
      <c r="Y68"/>
      <c r="Z68"/>
      <c r="AA68"/>
      <c r="AB68"/>
    </row>
    <row r="69" spans="2:28" ht="12.75">
      <c r="B69" s="43"/>
      <c r="C69" s="43"/>
      <c r="D69" s="65"/>
      <c r="E69" s="65"/>
      <c r="F69" s="65"/>
      <c r="G69" s="43"/>
      <c r="H69" s="63"/>
      <c r="V69"/>
      <c r="W69"/>
      <c r="X69"/>
      <c r="Y69"/>
      <c r="Z69"/>
      <c r="AA69"/>
      <c r="AB69"/>
    </row>
    <row r="70" spans="2:28" ht="12.75">
      <c r="B70" s="43"/>
      <c r="C70" s="43"/>
      <c r="D70" s="65"/>
      <c r="E70" s="65"/>
      <c r="F70" s="65"/>
      <c r="G70" s="43"/>
      <c r="H70" s="63"/>
      <c r="V70"/>
      <c r="W70"/>
      <c r="X70"/>
      <c r="Y70"/>
      <c r="Z70"/>
      <c r="AA70"/>
      <c r="AB70"/>
    </row>
    <row r="71" spans="2:28" ht="12.75">
      <c r="B71" s="43"/>
      <c r="C71" s="43"/>
      <c r="D71" s="65"/>
      <c r="E71" s="65"/>
      <c r="F71" s="65"/>
      <c r="G71" s="43"/>
      <c r="H71" s="63"/>
      <c r="V71"/>
      <c r="W71"/>
      <c r="X71"/>
      <c r="Y71"/>
      <c r="Z71"/>
      <c r="AA71"/>
      <c r="AB71"/>
    </row>
    <row r="72" spans="2:28" ht="12.75">
      <c r="B72" s="43"/>
      <c r="C72" s="43"/>
      <c r="D72" s="65"/>
      <c r="E72" s="65"/>
      <c r="F72" s="65"/>
      <c r="G72" s="43"/>
      <c r="H72" s="63"/>
      <c r="V72"/>
      <c r="W72"/>
      <c r="X72"/>
      <c r="Y72"/>
      <c r="Z72"/>
      <c r="AA72"/>
      <c r="AB72"/>
    </row>
    <row r="73" spans="2:28" ht="12.75">
      <c r="B73" s="43"/>
      <c r="C73" s="43"/>
      <c r="D73" s="65"/>
      <c r="E73" s="65"/>
      <c r="F73" s="65"/>
      <c r="G73" s="43"/>
      <c r="H73" s="63"/>
      <c r="V73"/>
      <c r="W73"/>
      <c r="X73"/>
      <c r="Y73"/>
      <c r="Z73"/>
      <c r="AA73"/>
      <c r="AB73"/>
    </row>
    <row r="74" spans="2:28" ht="12.75">
      <c r="B74" s="43"/>
      <c r="C74" s="43"/>
      <c r="D74" s="65"/>
      <c r="E74" s="65"/>
      <c r="F74" s="65"/>
      <c r="G74" s="43"/>
      <c r="H74" s="63"/>
      <c r="V74"/>
      <c r="W74"/>
      <c r="X74"/>
      <c r="Y74"/>
      <c r="Z74"/>
      <c r="AA74"/>
      <c r="AB74"/>
    </row>
    <row r="75" spans="2:28" ht="12.75">
      <c r="B75" s="43"/>
      <c r="C75" s="43"/>
      <c r="D75" s="65"/>
      <c r="E75" s="65"/>
      <c r="F75" s="65"/>
      <c r="G75" s="43"/>
      <c r="H75" s="63"/>
      <c r="V75"/>
      <c r="W75"/>
      <c r="X75"/>
      <c r="Y75"/>
      <c r="Z75"/>
      <c r="AA75"/>
      <c r="AB75"/>
    </row>
    <row r="76" spans="2:28" ht="12.75">
      <c r="B76" s="43"/>
      <c r="C76" s="43"/>
      <c r="D76" s="65"/>
      <c r="E76" s="65"/>
      <c r="F76" s="65"/>
      <c r="G76" s="43"/>
      <c r="H76" s="63"/>
      <c r="V76"/>
      <c r="W76"/>
      <c r="X76"/>
      <c r="Y76"/>
      <c r="Z76"/>
      <c r="AA76"/>
      <c r="AB76"/>
    </row>
    <row r="77" spans="2:28" ht="12.75">
      <c r="B77" s="43"/>
      <c r="C77" s="43"/>
      <c r="D77" s="65"/>
      <c r="E77" s="65"/>
      <c r="F77" s="65"/>
      <c r="G77" s="43"/>
      <c r="H77" s="63"/>
      <c r="V77"/>
      <c r="W77"/>
      <c r="X77"/>
      <c r="Y77"/>
      <c r="Z77"/>
      <c r="AA77"/>
      <c r="AB77"/>
    </row>
    <row r="78" spans="2:28" ht="12.75">
      <c r="B78" s="43"/>
      <c r="C78" s="43"/>
      <c r="D78" s="65"/>
      <c r="E78" s="65"/>
      <c r="F78" s="65"/>
      <c r="G78" s="43"/>
      <c r="H78" s="63"/>
      <c r="V78"/>
      <c r="W78"/>
      <c r="X78"/>
      <c r="Y78"/>
      <c r="Z78"/>
      <c r="AA78"/>
      <c r="AB78"/>
    </row>
    <row r="79" spans="2:28" ht="12.75">
      <c r="B79" s="43"/>
      <c r="C79" s="43"/>
      <c r="D79" s="65"/>
      <c r="E79" s="65"/>
      <c r="F79" s="65"/>
      <c r="G79" s="43"/>
      <c r="H79" s="63"/>
      <c r="V79"/>
      <c r="W79"/>
      <c r="X79"/>
      <c r="Y79"/>
      <c r="Z79"/>
      <c r="AA79"/>
      <c r="AB79"/>
    </row>
    <row r="80" spans="2:28" ht="12.75">
      <c r="B80" s="43"/>
      <c r="C80" s="43"/>
      <c r="D80" s="65"/>
      <c r="E80" s="65"/>
      <c r="F80" s="65"/>
      <c r="G80" s="43"/>
      <c r="H80" s="63"/>
      <c r="V80"/>
      <c r="W80"/>
      <c r="X80"/>
      <c r="Y80"/>
      <c r="Z80"/>
      <c r="AA80"/>
      <c r="AB80"/>
    </row>
    <row r="81" spans="2:28" ht="12.75">
      <c r="B81" s="43"/>
      <c r="C81" s="43"/>
      <c r="D81" s="65"/>
      <c r="E81" s="65"/>
      <c r="F81" s="65"/>
      <c r="G81" s="43"/>
      <c r="H81" s="63"/>
      <c r="V81"/>
      <c r="W81"/>
      <c r="X81"/>
      <c r="Y81"/>
      <c r="Z81"/>
      <c r="AA81"/>
      <c r="AB81"/>
    </row>
    <row r="82" spans="2:28" ht="12.75">
      <c r="B82" s="43"/>
      <c r="C82" s="43"/>
      <c r="D82" s="65"/>
      <c r="E82" s="65"/>
      <c r="F82" s="65"/>
      <c r="G82" s="43"/>
      <c r="H82" s="63"/>
      <c r="V82"/>
      <c r="W82"/>
      <c r="X82"/>
      <c r="Y82"/>
      <c r="Z82"/>
      <c r="AA82"/>
      <c r="AB82"/>
    </row>
    <row r="83" spans="2:28" ht="12.75">
      <c r="B83" s="43"/>
      <c r="C83" s="43"/>
      <c r="D83" s="65"/>
      <c r="E83" s="65"/>
      <c r="F83" s="65"/>
      <c r="G83" s="43"/>
      <c r="H83" s="63"/>
      <c r="V83"/>
      <c r="W83"/>
      <c r="X83"/>
      <c r="Y83"/>
      <c r="Z83"/>
      <c r="AA83"/>
      <c r="AB83"/>
    </row>
    <row r="84" spans="2:28" ht="12.75">
      <c r="B84" s="43"/>
      <c r="C84" s="43"/>
      <c r="D84" s="65"/>
      <c r="E84" s="65"/>
      <c r="F84" s="65"/>
      <c r="G84" s="43"/>
      <c r="H84" s="63"/>
      <c r="V84"/>
      <c r="W84"/>
      <c r="X84"/>
      <c r="Y84"/>
      <c r="Z84"/>
      <c r="AA84"/>
      <c r="AB84"/>
    </row>
    <row r="85" spans="2:28" ht="12.75">
      <c r="B85" s="43"/>
      <c r="C85" s="43"/>
      <c r="D85" s="65"/>
      <c r="E85" s="65"/>
      <c r="F85" s="65"/>
      <c r="G85" s="43"/>
      <c r="H85" s="63"/>
      <c r="V85"/>
      <c r="W85"/>
      <c r="X85"/>
      <c r="Y85"/>
      <c r="Z85"/>
      <c r="AA85"/>
      <c r="AB85"/>
    </row>
    <row r="86" spans="2:28" ht="12.75">
      <c r="B86" s="43"/>
      <c r="C86" s="43"/>
      <c r="D86" s="65"/>
      <c r="E86" s="65"/>
      <c r="F86" s="65"/>
      <c r="G86" s="43"/>
      <c r="H86" s="63"/>
      <c r="V86"/>
      <c r="W86"/>
      <c r="X86"/>
      <c r="Y86"/>
      <c r="Z86"/>
      <c r="AA86"/>
      <c r="AB86"/>
    </row>
    <row r="87" spans="2:28" ht="12.75">
      <c r="B87" s="43"/>
      <c r="C87" s="43"/>
      <c r="D87" s="65"/>
      <c r="E87" s="65"/>
      <c r="F87" s="65"/>
      <c r="G87" s="43"/>
      <c r="H87" s="63"/>
      <c r="V87"/>
      <c r="W87"/>
      <c r="X87"/>
      <c r="Y87"/>
      <c r="Z87"/>
      <c r="AA87"/>
      <c r="AB87"/>
    </row>
    <row r="88" spans="2:28" ht="12.75">
      <c r="B88" s="43"/>
      <c r="C88" s="43"/>
      <c r="D88" s="65"/>
      <c r="E88" s="65"/>
      <c r="F88" s="65"/>
      <c r="G88" s="43"/>
      <c r="H88" s="63"/>
      <c r="V88"/>
      <c r="W88"/>
      <c r="X88"/>
      <c r="Y88"/>
      <c r="Z88"/>
      <c r="AA88"/>
      <c r="AB88"/>
    </row>
    <row r="89" spans="2:28" ht="12.75">
      <c r="B89" s="43"/>
      <c r="C89" s="43"/>
      <c r="D89" s="65"/>
      <c r="E89" s="65"/>
      <c r="F89" s="65"/>
      <c r="G89" s="43"/>
      <c r="H89" s="63"/>
      <c r="V89"/>
      <c r="W89"/>
      <c r="X89"/>
      <c r="Y89"/>
      <c r="Z89"/>
      <c r="AA89"/>
      <c r="AB89"/>
    </row>
    <row r="90" spans="2:28" ht="12.75">
      <c r="B90" s="43"/>
      <c r="C90" s="43"/>
      <c r="D90" s="65"/>
      <c r="E90" s="65"/>
      <c r="F90" s="65"/>
      <c r="G90" s="43"/>
      <c r="H90" s="63"/>
      <c r="V90"/>
      <c r="W90"/>
      <c r="X90"/>
      <c r="Y90"/>
      <c r="Z90"/>
      <c r="AA90"/>
      <c r="AB90"/>
    </row>
    <row r="91" spans="2:28" ht="12.75">
      <c r="B91" s="43"/>
      <c r="C91" s="43"/>
      <c r="D91" s="65"/>
      <c r="E91" s="65"/>
      <c r="F91" s="65"/>
      <c r="G91" s="43"/>
      <c r="H91" s="63"/>
      <c r="V91"/>
      <c r="W91"/>
      <c r="X91"/>
      <c r="Y91"/>
      <c r="Z91"/>
      <c r="AA91"/>
      <c r="AB91"/>
    </row>
    <row r="92" spans="2:28" ht="12.75">
      <c r="B92" s="43"/>
      <c r="C92" s="43"/>
      <c r="D92" s="65"/>
      <c r="E92" s="65"/>
      <c r="F92" s="65"/>
      <c r="G92" s="43"/>
      <c r="H92" s="63"/>
      <c r="V92"/>
      <c r="W92"/>
      <c r="X92"/>
      <c r="Y92"/>
      <c r="Z92"/>
      <c r="AA92"/>
      <c r="AB92"/>
    </row>
    <row r="93" spans="2:28" ht="12.75">
      <c r="B93" s="43"/>
      <c r="C93" s="43"/>
      <c r="D93" s="65"/>
      <c r="E93" s="65"/>
      <c r="F93" s="65"/>
      <c r="G93" s="43"/>
      <c r="H93" s="63"/>
      <c r="V93"/>
      <c r="W93"/>
      <c r="X93"/>
      <c r="Y93"/>
      <c r="Z93"/>
      <c r="AA93"/>
      <c r="AB93"/>
    </row>
    <row r="94" spans="2:28" ht="12.75">
      <c r="B94" s="43"/>
      <c r="C94" s="43"/>
      <c r="D94" s="65"/>
      <c r="E94" s="65"/>
      <c r="F94" s="65"/>
      <c r="G94" s="43"/>
      <c r="H94" s="63"/>
      <c r="V94"/>
      <c r="W94"/>
      <c r="X94"/>
      <c r="Y94"/>
      <c r="Z94"/>
      <c r="AA94"/>
      <c r="AB94"/>
    </row>
    <row r="95" spans="2:28" ht="12.75">
      <c r="B95" s="43"/>
      <c r="C95" s="43"/>
      <c r="D95" s="65"/>
      <c r="E95" s="65"/>
      <c r="F95" s="65"/>
      <c r="G95" s="43"/>
      <c r="H95" s="63"/>
      <c r="V95"/>
      <c r="W95"/>
      <c r="X95"/>
      <c r="Y95"/>
      <c r="Z95"/>
      <c r="AA95"/>
      <c r="AB95"/>
    </row>
    <row r="96" spans="2:28" ht="12.75">
      <c r="B96" s="43"/>
      <c r="C96" s="43"/>
      <c r="D96" s="65"/>
      <c r="E96" s="65"/>
      <c r="F96" s="65"/>
      <c r="G96" s="43"/>
      <c r="H96" s="63"/>
      <c r="V96"/>
      <c r="W96"/>
      <c r="X96"/>
      <c r="Y96"/>
      <c r="Z96"/>
      <c r="AA96"/>
      <c r="AB96"/>
    </row>
    <row r="97" spans="2:28" ht="12.75">
      <c r="B97" s="43"/>
      <c r="C97" s="43"/>
      <c r="D97" s="65"/>
      <c r="E97" s="65"/>
      <c r="F97" s="65"/>
      <c r="G97" s="43"/>
      <c r="H97" s="63"/>
      <c r="V97"/>
      <c r="W97"/>
      <c r="X97"/>
      <c r="Y97"/>
      <c r="Z97"/>
      <c r="AA97"/>
      <c r="AB97"/>
    </row>
    <row r="98" spans="2:28" ht="12.75">
      <c r="B98" s="43"/>
      <c r="C98" s="43"/>
      <c r="D98" s="65"/>
      <c r="E98" s="65"/>
      <c r="F98" s="65"/>
      <c r="G98" s="43"/>
      <c r="H98" s="63"/>
      <c r="V98"/>
      <c r="W98"/>
      <c r="X98"/>
      <c r="Y98"/>
      <c r="Z98"/>
      <c r="AA98"/>
      <c r="AB98"/>
    </row>
    <row r="99" spans="2:28" ht="12.75">
      <c r="B99" s="43"/>
      <c r="C99" s="43"/>
      <c r="D99" s="65"/>
      <c r="E99" s="65"/>
      <c r="F99" s="65"/>
      <c r="G99" s="43"/>
      <c r="H99" s="63"/>
      <c r="V99"/>
      <c r="W99"/>
      <c r="X99"/>
      <c r="Y99"/>
      <c r="Z99"/>
      <c r="AA99"/>
      <c r="AB99"/>
    </row>
    <row r="100" spans="2:28" ht="12.75">
      <c r="B100" s="43"/>
      <c r="C100" s="43"/>
      <c r="D100" s="65"/>
      <c r="E100" s="65"/>
      <c r="F100" s="65"/>
      <c r="G100" s="43"/>
      <c r="H100" s="63"/>
      <c r="V100"/>
      <c r="W100"/>
      <c r="X100"/>
      <c r="Y100"/>
      <c r="Z100"/>
      <c r="AA100"/>
      <c r="AB100"/>
    </row>
    <row r="101" spans="2:28" ht="12.75">
      <c r="B101" s="43"/>
      <c r="C101" s="43"/>
      <c r="D101" s="65"/>
      <c r="E101" s="65"/>
      <c r="F101" s="65"/>
      <c r="G101" s="43"/>
      <c r="H101" s="63"/>
      <c r="V101"/>
      <c r="W101"/>
      <c r="X101"/>
      <c r="Y101"/>
      <c r="Z101"/>
      <c r="AA101"/>
      <c r="AB101"/>
    </row>
    <row r="102" spans="2:28" ht="12.75">
      <c r="B102" s="43"/>
      <c r="C102" s="43"/>
      <c r="D102" s="65"/>
      <c r="E102" s="65"/>
      <c r="F102" s="65"/>
      <c r="G102" s="43"/>
      <c r="H102" s="63"/>
      <c r="V102"/>
      <c r="W102"/>
      <c r="X102"/>
      <c r="Y102"/>
      <c r="Z102"/>
      <c r="AA102"/>
      <c r="AB102"/>
    </row>
    <row r="103" spans="2:28" ht="12.75">
      <c r="B103" s="43"/>
      <c r="C103" s="43"/>
      <c r="D103" s="65"/>
      <c r="E103" s="65"/>
      <c r="F103" s="65"/>
      <c r="G103" s="43"/>
      <c r="H103" s="63"/>
      <c r="V103"/>
      <c r="W103"/>
      <c r="X103"/>
      <c r="Y103"/>
      <c r="Z103"/>
      <c r="AA103"/>
      <c r="AB103"/>
    </row>
    <row r="104" spans="2:28" ht="12.75">
      <c r="B104" s="43"/>
      <c r="C104" s="43"/>
      <c r="D104" s="65"/>
      <c r="E104" s="65"/>
      <c r="F104" s="65"/>
      <c r="G104" s="43"/>
      <c r="H104" s="63"/>
      <c r="V104"/>
      <c r="W104"/>
      <c r="X104"/>
      <c r="Y104"/>
      <c r="Z104"/>
      <c r="AA104"/>
      <c r="AB104"/>
    </row>
    <row r="105" spans="2:28" ht="12.75">
      <c r="B105" s="43"/>
      <c r="C105" s="43"/>
      <c r="D105" s="65"/>
      <c r="E105" s="65"/>
      <c r="F105" s="65"/>
      <c r="G105" s="43"/>
      <c r="H105" s="63"/>
      <c r="V105"/>
      <c r="W105"/>
      <c r="X105"/>
      <c r="Y105"/>
      <c r="Z105"/>
      <c r="AA105"/>
      <c r="AB105"/>
    </row>
    <row r="106" spans="2:28" ht="12.75">
      <c r="B106" s="43"/>
      <c r="C106" s="43"/>
      <c r="D106" s="65"/>
      <c r="E106" s="65"/>
      <c r="F106" s="65"/>
      <c r="G106" s="43"/>
      <c r="H106" s="63"/>
      <c r="V106"/>
      <c r="W106"/>
      <c r="X106"/>
      <c r="Y106"/>
      <c r="Z106"/>
      <c r="AA106"/>
      <c r="AB106"/>
    </row>
    <row r="107" spans="2:28" ht="12.75">
      <c r="B107" s="43"/>
      <c r="C107" s="43"/>
      <c r="D107" s="65"/>
      <c r="E107" s="65"/>
      <c r="F107" s="65"/>
      <c r="G107" s="43"/>
      <c r="H107" s="63"/>
      <c r="V107"/>
      <c r="W107"/>
      <c r="X107"/>
      <c r="Y107"/>
      <c r="Z107"/>
      <c r="AA107"/>
      <c r="AB107"/>
    </row>
    <row r="108" spans="2:28" ht="12.75">
      <c r="B108" s="43"/>
      <c r="C108" s="43"/>
      <c r="D108" s="65"/>
      <c r="E108" s="65"/>
      <c r="F108" s="65"/>
      <c r="G108" s="43"/>
      <c r="H108" s="63"/>
      <c r="V108"/>
      <c r="W108"/>
      <c r="X108"/>
      <c r="Y108"/>
      <c r="Z108"/>
      <c r="AA108"/>
      <c r="AB108"/>
    </row>
    <row r="109" spans="2:28" ht="12.75">
      <c r="B109" s="43"/>
      <c r="C109" s="43"/>
      <c r="D109" s="65"/>
      <c r="E109" s="65"/>
      <c r="F109" s="65"/>
      <c r="G109" s="43"/>
      <c r="H109" s="63"/>
      <c r="V109"/>
      <c r="W109"/>
      <c r="X109"/>
      <c r="Y109"/>
      <c r="Z109"/>
      <c r="AA109"/>
      <c r="AB109"/>
    </row>
    <row r="110" spans="2:28" ht="12.75">
      <c r="B110" s="43"/>
      <c r="C110" s="43"/>
      <c r="D110" s="65"/>
      <c r="E110" s="65"/>
      <c r="F110" s="65"/>
      <c r="G110" s="43"/>
      <c r="H110" s="63"/>
      <c r="V110"/>
      <c r="W110"/>
      <c r="X110"/>
      <c r="Y110"/>
      <c r="Z110"/>
      <c r="AA110"/>
      <c r="AB110"/>
    </row>
    <row r="111" spans="2:28" ht="12.75">
      <c r="B111" s="43"/>
      <c r="C111" s="43"/>
      <c r="D111" s="65"/>
      <c r="E111" s="65"/>
      <c r="F111" s="65"/>
      <c r="G111" s="43"/>
      <c r="H111" s="63"/>
      <c r="V111"/>
      <c r="W111"/>
      <c r="X111"/>
      <c r="Y111"/>
      <c r="Z111"/>
      <c r="AA111"/>
      <c r="AB111"/>
    </row>
    <row r="112" spans="2:28" ht="12.75">
      <c r="B112" s="43"/>
      <c r="C112" s="43"/>
      <c r="D112" s="65"/>
      <c r="E112" s="65"/>
      <c r="F112" s="65"/>
      <c r="G112" s="43"/>
      <c r="H112" s="63"/>
      <c r="V112"/>
      <c r="W112"/>
      <c r="X112"/>
      <c r="Y112"/>
      <c r="Z112"/>
      <c r="AA112"/>
      <c r="AB112"/>
    </row>
    <row r="113" spans="2:28" ht="12.75">
      <c r="B113" s="43"/>
      <c r="C113" s="43"/>
      <c r="D113" s="65"/>
      <c r="E113" s="65"/>
      <c r="F113" s="65"/>
      <c r="G113" s="43"/>
      <c r="H113" s="63"/>
      <c r="V113"/>
      <c r="W113"/>
      <c r="X113"/>
      <c r="Y113"/>
      <c r="Z113"/>
      <c r="AA113"/>
      <c r="AB113"/>
    </row>
    <row r="114" spans="2:28" ht="12.75">
      <c r="B114" s="43"/>
      <c r="C114" s="43"/>
      <c r="D114" s="65"/>
      <c r="E114" s="65"/>
      <c r="F114" s="65"/>
      <c r="G114" s="43"/>
      <c r="H114" s="63"/>
      <c r="V114"/>
      <c r="W114"/>
      <c r="X114"/>
      <c r="Y114"/>
      <c r="Z114"/>
      <c r="AA114"/>
      <c r="AB114"/>
    </row>
    <row r="115" spans="2:28" ht="12.75">
      <c r="B115" s="43"/>
      <c r="C115" s="43"/>
      <c r="D115" s="65"/>
      <c r="E115" s="65"/>
      <c r="F115" s="65"/>
      <c r="G115" s="43"/>
      <c r="H115" s="63"/>
      <c r="V115"/>
      <c r="W115"/>
      <c r="X115"/>
      <c r="Y115"/>
      <c r="Z115"/>
      <c r="AA115"/>
      <c r="AB115"/>
    </row>
    <row r="116" spans="2:28" ht="12.75">
      <c r="B116" s="43"/>
      <c r="C116" s="43"/>
      <c r="D116" s="65"/>
      <c r="E116" s="65"/>
      <c r="F116" s="65"/>
      <c r="G116" s="43"/>
      <c r="H116" s="63"/>
      <c r="V116"/>
      <c r="W116"/>
      <c r="X116"/>
      <c r="Y116"/>
      <c r="Z116"/>
      <c r="AA116"/>
      <c r="AB116"/>
    </row>
    <row r="117" spans="2:28" ht="12.75">
      <c r="B117" s="43"/>
      <c r="C117" s="43"/>
      <c r="D117" s="65"/>
      <c r="E117" s="65"/>
      <c r="F117" s="65"/>
      <c r="G117" s="43"/>
      <c r="H117" s="63"/>
      <c r="V117"/>
      <c r="W117"/>
      <c r="X117"/>
      <c r="Y117"/>
      <c r="Z117"/>
      <c r="AA117"/>
      <c r="AB117"/>
    </row>
    <row r="118" spans="2:28" ht="12.75">
      <c r="B118" s="43"/>
      <c r="C118" s="43"/>
      <c r="D118" s="65"/>
      <c r="E118" s="65"/>
      <c r="F118" s="65"/>
      <c r="G118" s="43"/>
      <c r="H118" s="63"/>
      <c r="V118"/>
      <c r="W118"/>
      <c r="X118"/>
      <c r="Y118"/>
      <c r="Z118"/>
      <c r="AA118"/>
      <c r="AB118"/>
    </row>
    <row r="119" spans="2:28" ht="12.75">
      <c r="B119" s="43"/>
      <c r="C119" s="43"/>
      <c r="D119" s="65"/>
      <c r="E119" s="65"/>
      <c r="F119" s="65"/>
      <c r="G119" s="43"/>
      <c r="H119" s="63"/>
      <c r="V119"/>
      <c r="W119"/>
      <c r="X119"/>
      <c r="Y119"/>
      <c r="Z119"/>
      <c r="AA119"/>
      <c r="AB119"/>
    </row>
    <row r="120" spans="2:28" ht="12.75">
      <c r="B120" s="43"/>
      <c r="C120" s="43"/>
      <c r="D120" s="65"/>
      <c r="E120" s="65"/>
      <c r="F120" s="65"/>
      <c r="G120" s="43"/>
      <c r="H120" s="63"/>
      <c r="V120"/>
      <c r="W120"/>
      <c r="X120"/>
      <c r="Y120"/>
      <c r="Z120"/>
      <c r="AA120"/>
      <c r="AB120"/>
    </row>
    <row r="121" spans="2:28" ht="12.75">
      <c r="B121" s="43"/>
      <c r="C121" s="43"/>
      <c r="D121" s="65"/>
      <c r="E121" s="65"/>
      <c r="F121" s="65"/>
      <c r="G121" s="43"/>
      <c r="H121" s="63"/>
      <c r="V121"/>
      <c r="W121"/>
      <c r="X121"/>
      <c r="Y121"/>
      <c r="Z121"/>
      <c r="AA121"/>
      <c r="AB121"/>
    </row>
    <row r="122" spans="2:28" ht="12.75">
      <c r="B122" s="43"/>
      <c r="C122" s="43"/>
      <c r="D122" s="65"/>
      <c r="E122" s="65"/>
      <c r="F122" s="65"/>
      <c r="G122" s="43"/>
      <c r="H122" s="63"/>
      <c r="V122"/>
      <c r="W122"/>
      <c r="X122"/>
      <c r="Y122"/>
      <c r="Z122"/>
      <c r="AA122"/>
      <c r="AB122"/>
    </row>
    <row r="123" spans="2:28" ht="12.75">
      <c r="B123" s="43"/>
      <c r="C123" s="43"/>
      <c r="D123" s="65"/>
      <c r="E123" s="65"/>
      <c r="F123" s="65"/>
      <c r="G123" s="43"/>
      <c r="H123" s="63"/>
      <c r="V123"/>
      <c r="W123"/>
      <c r="X123"/>
      <c r="Y123"/>
      <c r="Z123"/>
      <c r="AA123"/>
      <c r="AB123"/>
    </row>
    <row r="124" spans="2:28" ht="12.75">
      <c r="B124" s="43"/>
      <c r="C124" s="43"/>
      <c r="D124" s="65"/>
      <c r="E124" s="65"/>
      <c r="F124" s="65"/>
      <c r="G124" s="43"/>
      <c r="H124" s="63"/>
      <c r="V124"/>
      <c r="W124"/>
      <c r="X124"/>
      <c r="Y124"/>
      <c r="Z124"/>
      <c r="AA124"/>
      <c r="AB124"/>
    </row>
    <row r="125" spans="2:28" ht="12.75">
      <c r="B125" s="43"/>
      <c r="C125" s="43"/>
      <c r="D125" s="65"/>
      <c r="E125" s="65"/>
      <c r="F125" s="65"/>
      <c r="G125" s="43"/>
      <c r="H125" s="63"/>
      <c r="V125"/>
      <c r="W125"/>
      <c r="X125"/>
      <c r="Y125"/>
      <c r="Z125"/>
      <c r="AA125"/>
      <c r="AB125"/>
    </row>
    <row r="126" spans="2:28" ht="12.75">
      <c r="B126" s="43"/>
      <c r="C126" s="43"/>
      <c r="D126" s="65"/>
      <c r="E126" s="65"/>
      <c r="F126" s="65"/>
      <c r="G126" s="43"/>
      <c r="H126" s="63"/>
      <c r="V126"/>
      <c r="W126"/>
      <c r="X126"/>
      <c r="Y126"/>
      <c r="Z126"/>
      <c r="AA126"/>
      <c r="AB126"/>
    </row>
    <row r="127" spans="2:28" ht="12.75">
      <c r="B127" s="43"/>
      <c r="C127" s="43"/>
      <c r="D127" s="65"/>
      <c r="E127" s="65"/>
      <c r="F127" s="65"/>
      <c r="G127" s="43"/>
      <c r="H127" s="63"/>
      <c r="V127"/>
      <c r="W127"/>
      <c r="X127"/>
      <c r="Y127"/>
      <c r="Z127"/>
      <c r="AA127"/>
      <c r="AB127"/>
    </row>
    <row r="128" spans="2:28" ht="12.75">
      <c r="B128" s="43"/>
      <c r="C128" s="43"/>
      <c r="D128" s="65"/>
      <c r="E128" s="65"/>
      <c r="F128" s="65"/>
      <c r="G128" s="43"/>
      <c r="H128" s="63"/>
      <c r="V128"/>
      <c r="W128"/>
      <c r="X128"/>
      <c r="Y128"/>
      <c r="Z128"/>
      <c r="AA128"/>
      <c r="AB128"/>
    </row>
    <row r="129" spans="2:28" ht="12.75">
      <c r="B129" s="43"/>
      <c r="C129" s="43"/>
      <c r="D129" s="65"/>
      <c r="E129" s="65"/>
      <c r="F129" s="65"/>
      <c r="G129" s="43"/>
      <c r="H129" s="63"/>
      <c r="V129"/>
      <c r="W129"/>
      <c r="X129"/>
      <c r="Y129"/>
      <c r="Z129"/>
      <c r="AA129"/>
      <c r="AB129"/>
    </row>
    <row r="130" spans="2:28" ht="12.75">
      <c r="B130" s="43"/>
      <c r="C130" s="43"/>
      <c r="D130" s="65"/>
      <c r="E130" s="65"/>
      <c r="F130" s="65"/>
      <c r="G130" s="43"/>
      <c r="H130" s="63"/>
      <c r="V130"/>
      <c r="W130"/>
      <c r="X130"/>
      <c r="Y130"/>
      <c r="Z130"/>
      <c r="AA130"/>
      <c r="AB130"/>
    </row>
    <row r="131" spans="2:28" ht="12.75">
      <c r="B131" s="43"/>
      <c r="C131" s="43"/>
      <c r="D131" s="65"/>
      <c r="E131" s="65"/>
      <c r="F131" s="65"/>
      <c r="G131" s="43"/>
      <c r="H131" s="63"/>
      <c r="V131"/>
      <c r="W131"/>
      <c r="X131"/>
      <c r="Y131"/>
      <c r="Z131"/>
      <c r="AA131"/>
      <c r="AB131"/>
    </row>
    <row r="132" spans="2:28" ht="12.75">
      <c r="B132" s="43"/>
      <c r="C132" s="43"/>
      <c r="D132" s="65"/>
      <c r="E132" s="65"/>
      <c r="F132" s="65"/>
      <c r="G132" s="43"/>
      <c r="H132" s="63"/>
      <c r="V132"/>
      <c r="W132"/>
      <c r="X132"/>
      <c r="Y132"/>
      <c r="Z132"/>
      <c r="AA132"/>
      <c r="AB132"/>
    </row>
    <row r="133" spans="22:28" ht="12.75">
      <c r="V133"/>
      <c r="W133"/>
      <c r="X133"/>
      <c r="Y133"/>
      <c r="Z133"/>
      <c r="AA133"/>
      <c r="AB133"/>
    </row>
    <row r="134" spans="22:28" ht="12.75">
      <c r="V134"/>
      <c r="W134"/>
      <c r="X134"/>
      <c r="Y134"/>
      <c r="Z134"/>
      <c r="AA134"/>
      <c r="AB134"/>
    </row>
    <row r="135" spans="22:28" ht="12.75">
      <c r="V135"/>
      <c r="W135"/>
      <c r="X135"/>
      <c r="Y135"/>
      <c r="Z135"/>
      <c r="AA135"/>
      <c r="AB135"/>
    </row>
    <row r="136" spans="22:28" ht="12.75">
      <c r="V136"/>
      <c r="W136"/>
      <c r="X136"/>
      <c r="Y136"/>
      <c r="Z136"/>
      <c r="AA136"/>
      <c r="AB136"/>
    </row>
    <row r="137" spans="22:28" ht="12.75">
      <c r="V137"/>
      <c r="W137"/>
      <c r="X137"/>
      <c r="Y137"/>
      <c r="Z137"/>
      <c r="AA137"/>
      <c r="AB137"/>
    </row>
    <row r="138" spans="22:28" ht="12.75">
      <c r="V138"/>
      <c r="W138"/>
      <c r="X138"/>
      <c r="Y138"/>
      <c r="Z138"/>
      <c r="AA138"/>
      <c r="AB138"/>
    </row>
    <row r="139" spans="22:28" ht="12.75">
      <c r="V139"/>
      <c r="W139"/>
      <c r="X139"/>
      <c r="Y139"/>
      <c r="Z139"/>
      <c r="AA139"/>
      <c r="AB139"/>
    </row>
    <row r="140" spans="22:28" ht="12.75">
      <c r="V140"/>
      <c r="W140"/>
      <c r="X140"/>
      <c r="Y140"/>
      <c r="Z140"/>
      <c r="AA140"/>
      <c r="AB140"/>
    </row>
    <row r="141" spans="22:28" ht="12.75">
      <c r="V141"/>
      <c r="W141"/>
      <c r="X141"/>
      <c r="Y141"/>
      <c r="Z141"/>
      <c r="AA141"/>
      <c r="AB141"/>
    </row>
    <row r="142" spans="22:28" ht="12.75">
      <c r="V142"/>
      <c r="W142"/>
      <c r="X142"/>
      <c r="Y142"/>
      <c r="Z142"/>
      <c r="AA142"/>
      <c r="AB142"/>
    </row>
    <row r="143" spans="22:28" ht="12.75">
      <c r="V143"/>
      <c r="W143"/>
      <c r="X143"/>
      <c r="Y143"/>
      <c r="Z143"/>
      <c r="AA143"/>
      <c r="AB143"/>
    </row>
    <row r="144" spans="22:28" ht="12.75">
      <c r="V144"/>
      <c r="W144"/>
      <c r="X144"/>
      <c r="Y144"/>
      <c r="Z144"/>
      <c r="AA144"/>
      <c r="AB144"/>
    </row>
    <row r="145" spans="22:28" ht="12.75">
      <c r="V145"/>
      <c r="W145"/>
      <c r="X145"/>
      <c r="Y145"/>
      <c r="Z145"/>
      <c r="AA145"/>
      <c r="AB145"/>
    </row>
    <row r="146" spans="22:28" ht="12.75">
      <c r="V146"/>
      <c r="W146"/>
      <c r="X146"/>
      <c r="Y146"/>
      <c r="Z146"/>
      <c r="AA146"/>
      <c r="AB146"/>
    </row>
    <row r="147" spans="4:28" ht="12.75">
      <c r="D147"/>
      <c r="E147"/>
      <c r="F147"/>
      <c r="V147"/>
      <c r="W147"/>
      <c r="X147"/>
      <c r="Y147"/>
      <c r="Z147"/>
      <c r="AA147"/>
      <c r="AB147"/>
    </row>
    <row r="148" spans="4:28" ht="12.75">
      <c r="D148"/>
      <c r="E148"/>
      <c r="F148"/>
      <c r="V148"/>
      <c r="W148"/>
      <c r="X148"/>
      <c r="Y148"/>
      <c r="Z148"/>
      <c r="AA148"/>
      <c r="AB148"/>
    </row>
    <row r="149" spans="4:28" ht="12.75">
      <c r="D149"/>
      <c r="E149"/>
      <c r="F149"/>
      <c r="V149"/>
      <c r="W149"/>
      <c r="X149"/>
      <c r="Y149"/>
      <c r="Z149"/>
      <c r="AA149"/>
      <c r="AB149"/>
    </row>
    <row r="150" spans="4:28" ht="12.75">
      <c r="D150"/>
      <c r="E150"/>
      <c r="F150"/>
      <c r="V150"/>
      <c r="W150"/>
      <c r="X150"/>
      <c r="Y150"/>
      <c r="Z150"/>
      <c r="AA150"/>
      <c r="AB150"/>
    </row>
    <row r="151" spans="4:28" ht="12.75">
      <c r="D151"/>
      <c r="E151"/>
      <c r="F151"/>
      <c r="V151"/>
      <c r="W151"/>
      <c r="X151"/>
      <c r="Y151"/>
      <c r="Z151"/>
      <c r="AA151"/>
      <c r="AB151"/>
    </row>
    <row r="152" spans="4:28" ht="12.75">
      <c r="D152"/>
      <c r="E152"/>
      <c r="F152"/>
      <c r="V152"/>
      <c r="W152"/>
      <c r="X152"/>
      <c r="Y152"/>
      <c r="Z152"/>
      <c r="AA152"/>
      <c r="AB152"/>
    </row>
    <row r="153" spans="4:28" ht="12.75">
      <c r="D153"/>
      <c r="E153"/>
      <c r="F153"/>
      <c r="V153"/>
      <c r="W153"/>
      <c r="X153"/>
      <c r="Y153"/>
      <c r="Z153"/>
      <c r="AA153"/>
      <c r="AB153"/>
    </row>
    <row r="154" spans="4:28" ht="12.75">
      <c r="D154"/>
      <c r="E154"/>
      <c r="F154"/>
      <c r="V154"/>
      <c r="W154"/>
      <c r="X154"/>
      <c r="Y154"/>
      <c r="Z154"/>
      <c r="AA154"/>
      <c r="AB154"/>
    </row>
    <row r="155" spans="4:28" ht="12.75">
      <c r="D155"/>
      <c r="E155"/>
      <c r="F155"/>
      <c r="V155"/>
      <c r="W155"/>
      <c r="X155"/>
      <c r="Y155"/>
      <c r="Z155"/>
      <c r="AA155"/>
      <c r="AB155"/>
    </row>
    <row r="156" spans="4:28" ht="12.75">
      <c r="D156"/>
      <c r="E156"/>
      <c r="F156"/>
      <c r="V156"/>
      <c r="W156"/>
      <c r="X156"/>
      <c r="Y156"/>
      <c r="Z156"/>
      <c r="AA156"/>
      <c r="AB156"/>
    </row>
    <row r="157" spans="4:28" ht="12.75">
      <c r="D157"/>
      <c r="E157"/>
      <c r="F157"/>
      <c r="V157"/>
      <c r="W157"/>
      <c r="X157"/>
      <c r="Y157"/>
      <c r="Z157"/>
      <c r="AA157"/>
      <c r="AB157"/>
    </row>
    <row r="158" spans="4:28" ht="12.75">
      <c r="D158"/>
      <c r="E158"/>
      <c r="F158"/>
      <c r="V158"/>
      <c r="W158"/>
      <c r="X158"/>
      <c r="Y158"/>
      <c r="Z158"/>
      <c r="AA158"/>
      <c r="AB158"/>
    </row>
    <row r="159" spans="4:28" ht="12.75">
      <c r="D159"/>
      <c r="E159"/>
      <c r="F159"/>
      <c r="V159"/>
      <c r="W159"/>
      <c r="X159"/>
      <c r="Y159"/>
      <c r="Z159"/>
      <c r="AA159"/>
      <c r="AB159"/>
    </row>
    <row r="160" spans="4:28" ht="12.75">
      <c r="D160"/>
      <c r="E160"/>
      <c r="F160"/>
      <c r="V160"/>
      <c r="W160"/>
      <c r="X160"/>
      <c r="Y160"/>
      <c r="Z160"/>
      <c r="AA160"/>
      <c r="AB160"/>
    </row>
    <row r="161" spans="4:28" ht="12.75">
      <c r="D161"/>
      <c r="E161"/>
      <c r="F161"/>
      <c r="V161"/>
      <c r="W161"/>
      <c r="X161"/>
      <c r="Y161"/>
      <c r="Z161"/>
      <c r="AA161"/>
      <c r="AB161"/>
    </row>
    <row r="162" spans="4:28" ht="12.75">
      <c r="D162"/>
      <c r="E162"/>
      <c r="F162"/>
      <c r="V162"/>
      <c r="W162"/>
      <c r="X162"/>
      <c r="Y162"/>
      <c r="Z162"/>
      <c r="AA162"/>
      <c r="AB162"/>
    </row>
    <row r="163" spans="4:28" ht="12.75">
      <c r="D163"/>
      <c r="E163"/>
      <c r="F163"/>
      <c r="V163"/>
      <c r="W163"/>
      <c r="X163"/>
      <c r="Y163"/>
      <c r="Z163"/>
      <c r="AA163"/>
      <c r="AB163"/>
    </row>
    <row r="164" spans="4:28" ht="12.75">
      <c r="D164"/>
      <c r="E164"/>
      <c r="F164"/>
      <c r="V164"/>
      <c r="W164"/>
      <c r="X164"/>
      <c r="Y164"/>
      <c r="Z164"/>
      <c r="AA164"/>
      <c r="AB164"/>
    </row>
    <row r="165" spans="4:28" ht="12.75">
      <c r="D165"/>
      <c r="E165"/>
      <c r="F165"/>
      <c r="V165"/>
      <c r="W165"/>
      <c r="X165"/>
      <c r="Y165"/>
      <c r="Z165"/>
      <c r="AA165"/>
      <c r="AB165"/>
    </row>
    <row r="166" spans="4:28" ht="12.75">
      <c r="D166"/>
      <c r="E166"/>
      <c r="F166"/>
      <c r="V166"/>
      <c r="W166"/>
      <c r="X166"/>
      <c r="Y166"/>
      <c r="Z166"/>
      <c r="AA166"/>
      <c r="AB166"/>
    </row>
    <row r="167" spans="4:28" ht="12.75">
      <c r="D167"/>
      <c r="E167"/>
      <c r="F167"/>
      <c r="V167"/>
      <c r="W167"/>
      <c r="X167"/>
      <c r="Y167"/>
      <c r="Z167"/>
      <c r="AA167"/>
      <c r="AB167"/>
    </row>
    <row r="168" spans="4:28" ht="12.75">
      <c r="D168"/>
      <c r="E168"/>
      <c r="F168"/>
      <c r="V168"/>
      <c r="W168"/>
      <c r="X168"/>
      <c r="Y168"/>
      <c r="Z168"/>
      <c r="AA168"/>
      <c r="AB168"/>
    </row>
    <row r="169" spans="4:28" ht="12.75">
      <c r="D169"/>
      <c r="E169"/>
      <c r="F169"/>
      <c r="V169"/>
      <c r="W169"/>
      <c r="X169"/>
      <c r="Y169"/>
      <c r="Z169"/>
      <c r="AA169"/>
      <c r="AB169"/>
    </row>
    <row r="170" spans="4:28" ht="12.75">
      <c r="D170"/>
      <c r="E170"/>
      <c r="F170"/>
      <c r="V170"/>
      <c r="W170"/>
      <c r="X170"/>
      <c r="Y170"/>
      <c r="Z170"/>
      <c r="AA170"/>
      <c r="AB170"/>
    </row>
    <row r="171" spans="4:28" ht="12.75">
      <c r="D171"/>
      <c r="E171"/>
      <c r="F171"/>
      <c r="V171"/>
      <c r="W171"/>
      <c r="X171"/>
      <c r="Y171"/>
      <c r="Z171"/>
      <c r="AA171"/>
      <c r="AB171"/>
    </row>
    <row r="172" spans="4:28" ht="12.75">
      <c r="D172"/>
      <c r="E172"/>
      <c r="F172"/>
      <c r="V172"/>
      <c r="W172"/>
      <c r="X172"/>
      <c r="Y172"/>
      <c r="Z172"/>
      <c r="AA172"/>
      <c r="AB172"/>
    </row>
    <row r="173" spans="4:28" ht="12.75">
      <c r="D173"/>
      <c r="E173"/>
      <c r="F173"/>
      <c r="V173"/>
      <c r="W173"/>
      <c r="X173"/>
      <c r="Y173"/>
      <c r="Z173"/>
      <c r="AA173"/>
      <c r="AB173"/>
    </row>
    <row r="174" spans="4:28" ht="12.75">
      <c r="D174"/>
      <c r="E174"/>
      <c r="F174"/>
      <c r="V174"/>
      <c r="W174"/>
      <c r="X174"/>
      <c r="Y174"/>
      <c r="Z174"/>
      <c r="AA174"/>
      <c r="AB174"/>
    </row>
    <row r="175" spans="4:28" ht="12.75">
      <c r="D175"/>
      <c r="E175"/>
      <c r="F175"/>
      <c r="V175"/>
      <c r="W175"/>
      <c r="X175"/>
      <c r="Y175"/>
      <c r="Z175"/>
      <c r="AA175"/>
      <c r="AB175"/>
    </row>
    <row r="176" spans="4:28" ht="12.75">
      <c r="D176"/>
      <c r="E176"/>
      <c r="F176"/>
      <c r="V176"/>
      <c r="W176"/>
      <c r="X176"/>
      <c r="Y176"/>
      <c r="Z176"/>
      <c r="AA176"/>
      <c r="AB176"/>
    </row>
    <row r="177" spans="4:28" ht="12.75">
      <c r="D177"/>
      <c r="E177"/>
      <c r="F177"/>
      <c r="V177"/>
      <c r="W177"/>
      <c r="X177"/>
      <c r="Y177"/>
      <c r="Z177"/>
      <c r="AA177"/>
      <c r="AB177"/>
    </row>
    <row r="178" spans="4:28" ht="12.75">
      <c r="D178"/>
      <c r="E178"/>
      <c r="F178"/>
      <c r="V178"/>
      <c r="W178"/>
      <c r="X178"/>
      <c r="Y178"/>
      <c r="Z178"/>
      <c r="AA178"/>
      <c r="AB178"/>
    </row>
    <row r="179" spans="4:28" ht="12.75">
      <c r="D179"/>
      <c r="E179"/>
      <c r="F179"/>
      <c r="V179"/>
      <c r="W179"/>
      <c r="X179"/>
      <c r="Y179"/>
      <c r="Z179"/>
      <c r="AA179"/>
      <c r="AB179"/>
    </row>
    <row r="180" spans="4:28" ht="12.75">
      <c r="D180"/>
      <c r="E180"/>
      <c r="F180"/>
      <c r="V180"/>
      <c r="W180"/>
      <c r="X180"/>
      <c r="Y180"/>
      <c r="Z180"/>
      <c r="AA180"/>
      <c r="AB180"/>
    </row>
    <row r="181" spans="4:28" ht="12.75">
      <c r="D181"/>
      <c r="E181"/>
      <c r="F181"/>
      <c r="V181"/>
      <c r="W181"/>
      <c r="X181"/>
      <c r="Y181"/>
      <c r="Z181"/>
      <c r="AA181"/>
      <c r="AB181"/>
    </row>
    <row r="182" spans="4:28" ht="12.75">
      <c r="D182"/>
      <c r="E182"/>
      <c r="F182"/>
      <c r="V182"/>
      <c r="W182"/>
      <c r="X182"/>
      <c r="Y182"/>
      <c r="Z182"/>
      <c r="AA182"/>
      <c r="AB182"/>
    </row>
    <row r="183" spans="4:28" ht="12.75">
      <c r="D183"/>
      <c r="E183"/>
      <c r="F183"/>
      <c r="V183"/>
      <c r="W183"/>
      <c r="X183"/>
      <c r="Y183"/>
      <c r="Z183"/>
      <c r="AA183"/>
      <c r="AB183"/>
    </row>
    <row r="184" spans="4:28" ht="12.75">
      <c r="D184"/>
      <c r="E184"/>
      <c r="F184"/>
      <c r="V184"/>
      <c r="W184"/>
      <c r="X184"/>
      <c r="Y184"/>
      <c r="Z184"/>
      <c r="AA184"/>
      <c r="AB184"/>
    </row>
    <row r="185" spans="4:28" ht="12.75">
      <c r="D185"/>
      <c r="E185"/>
      <c r="F185"/>
      <c r="V185"/>
      <c r="W185"/>
      <c r="X185"/>
      <c r="Y185"/>
      <c r="Z185"/>
      <c r="AA185"/>
      <c r="AB185"/>
    </row>
    <row r="186" spans="4:28" ht="12.75">
      <c r="D186"/>
      <c r="E186"/>
      <c r="F186"/>
      <c r="V186"/>
      <c r="W186"/>
      <c r="X186"/>
      <c r="Y186"/>
      <c r="Z186"/>
      <c r="AA186"/>
      <c r="AB186"/>
    </row>
    <row r="187" spans="4:28" ht="12.75">
      <c r="D187"/>
      <c r="E187"/>
      <c r="F187"/>
      <c r="V187"/>
      <c r="W187"/>
      <c r="X187"/>
      <c r="Y187"/>
      <c r="Z187"/>
      <c r="AA187"/>
      <c r="AB187"/>
    </row>
    <row r="188" spans="4:28" ht="12.75">
      <c r="D188"/>
      <c r="E188"/>
      <c r="F188"/>
      <c r="V188"/>
      <c r="W188"/>
      <c r="X188"/>
      <c r="Y188"/>
      <c r="Z188"/>
      <c r="AA188"/>
      <c r="AB188"/>
    </row>
    <row r="189" spans="4:28" ht="12.75">
      <c r="D189"/>
      <c r="E189"/>
      <c r="F189"/>
      <c r="V189"/>
      <c r="W189"/>
      <c r="X189"/>
      <c r="Y189"/>
      <c r="Z189"/>
      <c r="AA189"/>
      <c r="AB189"/>
    </row>
    <row r="190" spans="4:28" ht="12.75">
      <c r="D190"/>
      <c r="E190"/>
      <c r="F190"/>
      <c r="V190"/>
      <c r="W190"/>
      <c r="X190"/>
      <c r="Y190"/>
      <c r="Z190"/>
      <c r="AA190"/>
      <c r="AB190"/>
    </row>
    <row r="191" spans="4:28" ht="12.75">
      <c r="D191"/>
      <c r="E191"/>
      <c r="F191"/>
      <c r="V191"/>
      <c r="W191"/>
      <c r="X191"/>
      <c r="Y191"/>
      <c r="Z191"/>
      <c r="AA191"/>
      <c r="AB191"/>
    </row>
    <row r="192" spans="4:28" ht="12.75">
      <c r="D192"/>
      <c r="E192"/>
      <c r="F192"/>
      <c r="V192"/>
      <c r="W192"/>
      <c r="X192"/>
      <c r="Y192"/>
      <c r="Z192"/>
      <c r="AA192"/>
      <c r="AB192"/>
    </row>
    <row r="193" spans="4:28" ht="12.75">
      <c r="D193"/>
      <c r="E193"/>
      <c r="F193"/>
      <c r="V193"/>
      <c r="W193"/>
      <c r="X193"/>
      <c r="Y193"/>
      <c r="Z193"/>
      <c r="AA193"/>
      <c r="AB193"/>
    </row>
    <row r="194" spans="4:28" ht="12.75">
      <c r="D194"/>
      <c r="E194"/>
      <c r="F194"/>
      <c r="V194"/>
      <c r="W194"/>
      <c r="X194"/>
      <c r="Y194"/>
      <c r="Z194"/>
      <c r="AA194"/>
      <c r="AB194"/>
    </row>
    <row r="195" spans="4:28" ht="12.75">
      <c r="D195"/>
      <c r="E195"/>
      <c r="F195"/>
      <c r="V195"/>
      <c r="W195"/>
      <c r="X195"/>
      <c r="Y195"/>
      <c r="Z195"/>
      <c r="AA195"/>
      <c r="AB195"/>
    </row>
    <row r="196" spans="4:28" ht="12.75">
      <c r="D196"/>
      <c r="E196"/>
      <c r="F196"/>
      <c r="V196"/>
      <c r="W196"/>
      <c r="X196"/>
      <c r="Y196"/>
      <c r="Z196"/>
      <c r="AA196"/>
      <c r="AB196"/>
    </row>
    <row r="197" spans="4:28" ht="12.75">
      <c r="D197"/>
      <c r="E197"/>
      <c r="F197"/>
      <c r="V197"/>
      <c r="W197"/>
      <c r="X197"/>
      <c r="Y197"/>
      <c r="Z197"/>
      <c r="AA197"/>
      <c r="AB197"/>
    </row>
    <row r="198" spans="4:28" ht="12.75">
      <c r="D198"/>
      <c r="E198"/>
      <c r="F198"/>
      <c r="V198"/>
      <c r="W198"/>
      <c r="X198"/>
      <c r="Y198"/>
      <c r="Z198"/>
      <c r="AA198"/>
      <c r="AB198"/>
    </row>
    <row r="199" spans="4:28" ht="12.75">
      <c r="D199"/>
      <c r="E199"/>
      <c r="F199"/>
      <c r="V199"/>
      <c r="W199"/>
      <c r="X199"/>
      <c r="Y199"/>
      <c r="Z199"/>
      <c r="AA199"/>
      <c r="AB199"/>
    </row>
    <row r="200" spans="4:28" ht="12.75">
      <c r="D200"/>
      <c r="E200"/>
      <c r="F200"/>
      <c r="V200"/>
      <c r="W200"/>
      <c r="X200"/>
      <c r="Y200"/>
      <c r="Z200"/>
      <c r="AA200"/>
      <c r="AB200"/>
    </row>
    <row r="201" spans="4:28" ht="12.75">
      <c r="D201"/>
      <c r="E201"/>
      <c r="F201"/>
      <c r="V201"/>
      <c r="W201"/>
      <c r="X201"/>
      <c r="Y201"/>
      <c r="Z201"/>
      <c r="AA201"/>
      <c r="AB201"/>
    </row>
    <row r="202" spans="4:28" ht="12.75">
      <c r="D202"/>
      <c r="E202"/>
      <c r="F202"/>
      <c r="V202"/>
      <c r="W202"/>
      <c r="X202"/>
      <c r="Y202"/>
      <c r="Z202"/>
      <c r="AA202"/>
      <c r="AB202"/>
    </row>
    <row r="203" spans="4:28" ht="12.75">
      <c r="D203"/>
      <c r="E203"/>
      <c r="F203"/>
      <c r="V203"/>
      <c r="W203"/>
      <c r="X203"/>
      <c r="Y203"/>
      <c r="Z203"/>
      <c r="AA203"/>
      <c r="AB203"/>
    </row>
    <row r="204" spans="4:28" ht="12.75">
      <c r="D204"/>
      <c r="E204"/>
      <c r="F204"/>
      <c r="V204"/>
      <c r="W204"/>
      <c r="X204"/>
      <c r="Y204"/>
      <c r="Z204"/>
      <c r="AA204"/>
      <c r="AB204"/>
    </row>
    <row r="205" spans="4:28" ht="12.75">
      <c r="D205"/>
      <c r="E205"/>
      <c r="F205"/>
      <c r="V205"/>
      <c r="W205"/>
      <c r="X205"/>
      <c r="Y205"/>
      <c r="Z205"/>
      <c r="AA205"/>
      <c r="AB205"/>
    </row>
    <row r="206" spans="4:28" ht="12.75">
      <c r="D206"/>
      <c r="E206"/>
      <c r="F206"/>
      <c r="V206"/>
      <c r="W206"/>
      <c r="X206"/>
      <c r="Y206"/>
      <c r="Z206"/>
      <c r="AA206"/>
      <c r="AB206"/>
    </row>
    <row r="207" spans="4:28" ht="12.75">
      <c r="D207"/>
      <c r="E207"/>
      <c r="F207"/>
      <c r="V207"/>
      <c r="W207"/>
      <c r="X207"/>
      <c r="Y207"/>
      <c r="Z207"/>
      <c r="AA207"/>
      <c r="AB207"/>
    </row>
    <row r="208" spans="4:28" ht="12.75">
      <c r="D208"/>
      <c r="E208"/>
      <c r="F208"/>
      <c r="V208"/>
      <c r="W208"/>
      <c r="X208"/>
      <c r="Y208"/>
      <c r="Z208"/>
      <c r="AA208"/>
      <c r="AB208"/>
    </row>
    <row r="209" spans="4:28" ht="12.75">
      <c r="D209"/>
      <c r="E209"/>
      <c r="F209"/>
      <c r="V209"/>
      <c r="W209"/>
      <c r="X209"/>
      <c r="Y209"/>
      <c r="Z209"/>
      <c r="AA209"/>
      <c r="AB209"/>
    </row>
    <row r="210" spans="4:28" ht="12.75">
      <c r="D210"/>
      <c r="E210"/>
      <c r="F210"/>
      <c r="V210"/>
      <c r="W210"/>
      <c r="X210"/>
      <c r="Y210"/>
      <c r="Z210"/>
      <c r="AA210"/>
      <c r="AB210"/>
    </row>
    <row r="211" spans="4:28" ht="12.75">
      <c r="D211"/>
      <c r="E211"/>
      <c r="F211"/>
      <c r="V211"/>
      <c r="W211"/>
      <c r="X211"/>
      <c r="Y211"/>
      <c r="Z211"/>
      <c r="AA211"/>
      <c r="AB211"/>
    </row>
    <row r="212" spans="4:28" ht="12.75">
      <c r="D212"/>
      <c r="E212"/>
      <c r="F212"/>
      <c r="V212"/>
      <c r="W212"/>
      <c r="X212"/>
      <c r="Y212"/>
      <c r="Z212"/>
      <c r="AA212"/>
      <c r="AB212"/>
    </row>
    <row r="213" spans="4:28" ht="12.75">
      <c r="D213"/>
      <c r="E213"/>
      <c r="F213"/>
      <c r="V213"/>
      <c r="W213"/>
      <c r="X213"/>
      <c r="Y213"/>
      <c r="Z213"/>
      <c r="AA213"/>
      <c r="AB213"/>
    </row>
    <row r="214" spans="4:28" ht="12.75">
      <c r="D214"/>
      <c r="E214"/>
      <c r="F214"/>
      <c r="V214"/>
      <c r="W214"/>
      <c r="X214"/>
      <c r="Y214"/>
      <c r="Z214"/>
      <c r="AA214"/>
      <c r="AB214"/>
    </row>
    <row r="215" spans="4:28" ht="12.75">
      <c r="D215"/>
      <c r="E215"/>
      <c r="F215"/>
      <c r="V215"/>
      <c r="W215"/>
      <c r="X215"/>
      <c r="Y215"/>
      <c r="Z215"/>
      <c r="AA215"/>
      <c r="AB215"/>
    </row>
    <row r="216" spans="4:28" ht="12.75">
      <c r="D216"/>
      <c r="E216"/>
      <c r="F216"/>
      <c r="V216"/>
      <c r="W216"/>
      <c r="X216"/>
      <c r="Y216"/>
      <c r="Z216"/>
      <c r="AA216"/>
      <c r="AB216"/>
    </row>
    <row r="217" spans="4:28" ht="12.75">
      <c r="D217"/>
      <c r="E217"/>
      <c r="F217"/>
      <c r="V217"/>
      <c r="W217"/>
      <c r="X217"/>
      <c r="Y217"/>
      <c r="Z217"/>
      <c r="AA217"/>
      <c r="AB217"/>
    </row>
    <row r="218" spans="4:28" ht="12.75">
      <c r="D218"/>
      <c r="E218"/>
      <c r="F218"/>
      <c r="V218"/>
      <c r="W218"/>
      <c r="X218"/>
      <c r="Y218"/>
      <c r="Z218"/>
      <c r="AA218"/>
      <c r="AB218"/>
    </row>
    <row r="219" spans="4:28" ht="12.75">
      <c r="D219"/>
      <c r="E219"/>
      <c r="F219"/>
      <c r="V219"/>
      <c r="W219"/>
      <c r="X219"/>
      <c r="Y219"/>
      <c r="Z219"/>
      <c r="AA219"/>
      <c r="AB219"/>
    </row>
    <row r="220" spans="4:28" ht="12.75">
      <c r="D220"/>
      <c r="E220"/>
      <c r="F220"/>
      <c r="V220"/>
      <c r="W220"/>
      <c r="X220"/>
      <c r="Y220"/>
      <c r="Z220"/>
      <c r="AA220"/>
      <c r="AB220"/>
    </row>
    <row r="221" spans="4:28" ht="12.75">
      <c r="D221"/>
      <c r="E221"/>
      <c r="F221"/>
      <c r="V221"/>
      <c r="W221"/>
      <c r="X221"/>
      <c r="Y221"/>
      <c r="Z221"/>
      <c r="AA221"/>
      <c r="AB221"/>
    </row>
    <row r="222" spans="4:28" ht="12.75">
      <c r="D222"/>
      <c r="E222"/>
      <c r="F222"/>
      <c r="V222"/>
      <c r="W222"/>
      <c r="X222"/>
      <c r="Y222"/>
      <c r="Z222"/>
      <c r="AA222"/>
      <c r="AB222"/>
    </row>
    <row r="223" spans="4:28" ht="12.75">
      <c r="D223"/>
      <c r="E223"/>
      <c r="F223"/>
      <c r="V223"/>
      <c r="W223"/>
      <c r="X223"/>
      <c r="Y223"/>
      <c r="Z223"/>
      <c r="AA223"/>
      <c r="AB223"/>
    </row>
    <row r="224" spans="4:28" ht="12.75">
      <c r="D224"/>
      <c r="E224"/>
      <c r="F224"/>
      <c r="V224"/>
      <c r="W224"/>
      <c r="X224"/>
      <c r="Y224"/>
      <c r="Z224"/>
      <c r="AA224"/>
      <c r="AB224"/>
    </row>
    <row r="225" spans="4:28" ht="12.75">
      <c r="D225"/>
      <c r="E225"/>
      <c r="F225"/>
      <c r="V225"/>
      <c r="W225"/>
      <c r="X225"/>
      <c r="Y225"/>
      <c r="Z225"/>
      <c r="AA225"/>
      <c r="AB225"/>
    </row>
    <row r="226" spans="4:28" ht="12.75">
      <c r="D226"/>
      <c r="E226"/>
      <c r="F226"/>
      <c r="V226"/>
      <c r="W226"/>
      <c r="X226"/>
      <c r="Y226"/>
      <c r="Z226"/>
      <c r="AA226"/>
      <c r="AB226"/>
    </row>
    <row r="227" spans="4:28" ht="12.75">
      <c r="D227"/>
      <c r="E227"/>
      <c r="F227"/>
      <c r="V227"/>
      <c r="W227"/>
      <c r="X227"/>
      <c r="Y227"/>
      <c r="Z227"/>
      <c r="AA227"/>
      <c r="AB227"/>
    </row>
    <row r="228" spans="4:28" ht="12.75">
      <c r="D228"/>
      <c r="E228"/>
      <c r="F228"/>
      <c r="V228"/>
      <c r="W228"/>
      <c r="X228"/>
      <c r="Y228"/>
      <c r="Z228"/>
      <c r="AA228"/>
      <c r="AB228"/>
    </row>
    <row r="229" spans="4:28" ht="12.75">
      <c r="D229"/>
      <c r="E229"/>
      <c r="F229"/>
      <c r="V229"/>
      <c r="W229"/>
      <c r="X229"/>
      <c r="Y229"/>
      <c r="Z229"/>
      <c r="AA229"/>
      <c r="AB229"/>
    </row>
    <row r="230" spans="4:28" ht="12.75">
      <c r="D230"/>
      <c r="E230"/>
      <c r="F230"/>
      <c r="V230"/>
      <c r="W230"/>
      <c r="X230"/>
      <c r="Y230"/>
      <c r="Z230"/>
      <c r="AA230"/>
      <c r="AB230"/>
    </row>
    <row r="231" spans="4:28" ht="12.75">
      <c r="D231"/>
      <c r="E231"/>
      <c r="F231"/>
      <c r="V231"/>
      <c r="W231"/>
      <c r="X231"/>
      <c r="Y231"/>
      <c r="Z231"/>
      <c r="AA231"/>
      <c r="AB231"/>
    </row>
    <row r="232" spans="4:28" ht="12.75">
      <c r="D232"/>
      <c r="E232"/>
      <c r="F232"/>
      <c r="V232"/>
      <c r="W232"/>
      <c r="X232"/>
      <c r="Y232"/>
      <c r="Z232"/>
      <c r="AA232"/>
      <c r="AB232"/>
    </row>
    <row r="233" spans="4:28" ht="12.75">
      <c r="D233"/>
      <c r="E233"/>
      <c r="F233"/>
      <c r="V233"/>
      <c r="W233"/>
      <c r="X233"/>
      <c r="Y233"/>
      <c r="Z233"/>
      <c r="AA233"/>
      <c r="AB233"/>
    </row>
    <row r="234" spans="4:28" ht="12.75">
      <c r="D234"/>
      <c r="E234"/>
      <c r="F234"/>
      <c r="V234"/>
      <c r="W234"/>
      <c r="X234"/>
      <c r="Y234"/>
      <c r="Z234"/>
      <c r="AA234"/>
      <c r="AB234"/>
    </row>
    <row r="235" spans="4:28" ht="12.75">
      <c r="D235"/>
      <c r="E235"/>
      <c r="F235"/>
      <c r="V235"/>
      <c r="W235"/>
      <c r="X235"/>
      <c r="Y235"/>
      <c r="Z235"/>
      <c r="AA235"/>
      <c r="AB235"/>
    </row>
    <row r="236" spans="4:28" ht="12.75">
      <c r="D236"/>
      <c r="E236"/>
      <c r="F236"/>
      <c r="V236"/>
      <c r="W236"/>
      <c r="X236"/>
      <c r="Y236"/>
      <c r="Z236"/>
      <c r="AA236"/>
      <c r="AB236"/>
    </row>
    <row r="237" spans="4:28" ht="12.75">
      <c r="D237"/>
      <c r="E237"/>
      <c r="F237"/>
      <c r="V237"/>
      <c r="W237"/>
      <c r="X237"/>
      <c r="Y237"/>
      <c r="Z237"/>
      <c r="AA237"/>
      <c r="AB237"/>
    </row>
    <row r="238" spans="4:28" ht="12.75">
      <c r="D238"/>
      <c r="E238"/>
      <c r="F238"/>
      <c r="V238"/>
      <c r="W238"/>
      <c r="X238"/>
      <c r="Y238"/>
      <c r="Z238"/>
      <c r="AA238"/>
      <c r="AB238"/>
    </row>
    <row r="239" spans="4:28" ht="12.75">
      <c r="D239"/>
      <c r="E239"/>
      <c r="F239"/>
      <c r="V239"/>
      <c r="W239"/>
      <c r="X239"/>
      <c r="Y239"/>
      <c r="Z239"/>
      <c r="AA239"/>
      <c r="AB239"/>
    </row>
    <row r="240" spans="4:28" ht="12.75">
      <c r="D240"/>
      <c r="E240"/>
      <c r="F240"/>
      <c r="V240"/>
      <c r="W240"/>
      <c r="X240"/>
      <c r="Y240"/>
      <c r="Z240"/>
      <c r="AA240"/>
      <c r="AB240"/>
    </row>
    <row r="241" spans="4:28" ht="12.75">
      <c r="D241"/>
      <c r="E241"/>
      <c r="F241"/>
      <c r="V241"/>
      <c r="W241"/>
      <c r="X241"/>
      <c r="Y241"/>
      <c r="Z241"/>
      <c r="AA241"/>
      <c r="AB241"/>
    </row>
    <row r="242" spans="4:28" ht="12.75">
      <c r="D242"/>
      <c r="E242"/>
      <c r="F242"/>
      <c r="V242"/>
      <c r="W242"/>
      <c r="X242"/>
      <c r="Y242"/>
      <c r="Z242"/>
      <c r="AA242"/>
      <c r="AB242"/>
    </row>
    <row r="243" spans="4:28" ht="12.75">
      <c r="D243"/>
      <c r="E243"/>
      <c r="F243"/>
      <c r="V243"/>
      <c r="W243"/>
      <c r="X243"/>
      <c r="Y243"/>
      <c r="Z243"/>
      <c r="AA243"/>
      <c r="AB243"/>
    </row>
    <row r="244" spans="4:28" ht="12.75">
      <c r="D244"/>
      <c r="E244"/>
      <c r="F244"/>
      <c r="V244"/>
      <c r="W244"/>
      <c r="X244"/>
      <c r="Y244"/>
      <c r="Z244"/>
      <c r="AA244"/>
      <c r="AB244"/>
    </row>
    <row r="245" spans="4:28" ht="12.75">
      <c r="D245"/>
      <c r="E245"/>
      <c r="F245"/>
      <c r="V245"/>
      <c r="W245"/>
      <c r="X245"/>
      <c r="Y245"/>
      <c r="Z245"/>
      <c r="AA245"/>
      <c r="AB245"/>
    </row>
    <row r="246" spans="4:28" ht="12.75">
      <c r="D246"/>
      <c r="E246"/>
      <c r="F246"/>
      <c r="V246"/>
      <c r="W246"/>
      <c r="X246"/>
      <c r="Y246"/>
      <c r="Z246"/>
      <c r="AA246"/>
      <c r="AB246"/>
    </row>
    <row r="247" spans="4:28" ht="12.75">
      <c r="D247"/>
      <c r="E247"/>
      <c r="F247"/>
      <c r="V247"/>
      <c r="W247"/>
      <c r="X247"/>
      <c r="Y247"/>
      <c r="Z247"/>
      <c r="AA247"/>
      <c r="AB247"/>
    </row>
    <row r="248" spans="4:28" ht="12.75">
      <c r="D248"/>
      <c r="E248"/>
      <c r="F248"/>
      <c r="V248"/>
      <c r="W248"/>
      <c r="X248"/>
      <c r="Y248"/>
      <c r="Z248"/>
      <c r="AA248"/>
      <c r="AB248"/>
    </row>
    <row r="249" spans="4:28" ht="12.75">
      <c r="D249"/>
      <c r="E249"/>
      <c r="F249"/>
      <c r="V249"/>
      <c r="W249"/>
      <c r="X249"/>
      <c r="Y249"/>
      <c r="Z249"/>
      <c r="AA249"/>
      <c r="AB249"/>
    </row>
    <row r="250" spans="4:28" ht="12.75">
      <c r="D250"/>
      <c r="E250"/>
      <c r="F250"/>
      <c r="V250"/>
      <c r="W250"/>
      <c r="X250"/>
      <c r="Y250"/>
      <c r="Z250"/>
      <c r="AA250"/>
      <c r="AB250"/>
    </row>
    <row r="251" spans="4:28" ht="12.75">
      <c r="D251"/>
      <c r="E251"/>
      <c r="F251"/>
      <c r="V251"/>
      <c r="W251"/>
      <c r="X251"/>
      <c r="Y251"/>
      <c r="Z251"/>
      <c r="AA251"/>
      <c r="AB251"/>
    </row>
    <row r="252" spans="4:28" ht="12.75">
      <c r="D252"/>
      <c r="E252"/>
      <c r="F252"/>
      <c r="V252"/>
      <c r="W252"/>
      <c r="X252"/>
      <c r="Y252"/>
      <c r="Z252"/>
      <c r="AA252"/>
      <c r="AB252"/>
    </row>
    <row r="253" spans="4:28" ht="12.75">
      <c r="D253"/>
      <c r="E253"/>
      <c r="F253"/>
      <c r="V253"/>
      <c r="W253"/>
      <c r="X253"/>
      <c r="Y253"/>
      <c r="Z253"/>
      <c r="AA253"/>
      <c r="AB253"/>
    </row>
    <row r="254" spans="4:28" ht="12.75">
      <c r="D254"/>
      <c r="E254"/>
      <c r="F254"/>
      <c r="V254"/>
      <c r="W254"/>
      <c r="X254"/>
      <c r="Y254"/>
      <c r="Z254"/>
      <c r="AA254"/>
      <c r="AB254"/>
    </row>
    <row r="255" spans="4:28" ht="12.75">
      <c r="D255"/>
      <c r="E255"/>
      <c r="F255"/>
      <c r="V255"/>
      <c r="W255"/>
      <c r="X255"/>
      <c r="Y255"/>
      <c r="Z255"/>
      <c r="AA255"/>
      <c r="AB255"/>
    </row>
    <row r="256" spans="4:28" ht="12.75">
      <c r="D256"/>
      <c r="E256"/>
      <c r="F256"/>
      <c r="V256"/>
      <c r="W256"/>
      <c r="X256"/>
      <c r="Y256"/>
      <c r="Z256"/>
      <c r="AA256"/>
      <c r="AB256"/>
    </row>
    <row r="257" spans="4:28" ht="12.75">
      <c r="D257"/>
      <c r="E257"/>
      <c r="F257"/>
      <c r="V257"/>
      <c r="W257"/>
      <c r="X257"/>
      <c r="Y257"/>
      <c r="Z257"/>
      <c r="AA257"/>
      <c r="AB257"/>
    </row>
    <row r="258" spans="4:28" ht="12.75">
      <c r="D258"/>
      <c r="E258"/>
      <c r="F258"/>
      <c r="V258"/>
      <c r="W258"/>
      <c r="X258"/>
      <c r="Y258"/>
      <c r="Z258"/>
      <c r="AA258"/>
      <c r="AB258"/>
    </row>
    <row r="259" spans="4:28" ht="12.75">
      <c r="D259"/>
      <c r="E259"/>
      <c r="F259"/>
      <c r="V259"/>
      <c r="W259"/>
      <c r="X259"/>
      <c r="Y259"/>
      <c r="Z259"/>
      <c r="AA259"/>
      <c r="AB259"/>
    </row>
    <row r="260" spans="4:28" ht="12.75">
      <c r="D260"/>
      <c r="E260"/>
      <c r="F260"/>
      <c r="V260"/>
      <c r="W260"/>
      <c r="X260"/>
      <c r="Y260"/>
      <c r="Z260"/>
      <c r="AA260"/>
      <c r="AB260"/>
    </row>
    <row r="261" spans="4:28" ht="12.75">
      <c r="D261"/>
      <c r="E261"/>
      <c r="F261"/>
      <c r="V261"/>
      <c r="W261"/>
      <c r="X261"/>
      <c r="Y261"/>
      <c r="Z261"/>
      <c r="AA261"/>
      <c r="AB261"/>
    </row>
    <row r="262" spans="4:28" ht="12.75">
      <c r="D262"/>
      <c r="E262"/>
      <c r="F262"/>
      <c r="V262"/>
      <c r="W262"/>
      <c r="X262"/>
      <c r="Y262"/>
      <c r="Z262"/>
      <c r="AA262"/>
      <c r="AB262"/>
    </row>
    <row r="263" spans="4:28" ht="12.75">
      <c r="D263"/>
      <c r="E263"/>
      <c r="F263"/>
      <c r="V263"/>
      <c r="W263"/>
      <c r="X263"/>
      <c r="Y263"/>
      <c r="Z263"/>
      <c r="AA263"/>
      <c r="AB263"/>
    </row>
    <row r="264" spans="4:28" ht="12.75">
      <c r="D264"/>
      <c r="E264"/>
      <c r="F264"/>
      <c r="V264"/>
      <c r="W264"/>
      <c r="X264"/>
      <c r="Y264"/>
      <c r="Z264"/>
      <c r="AA264"/>
      <c r="AB264"/>
    </row>
    <row r="265" spans="4:28" ht="12.75">
      <c r="D265"/>
      <c r="E265"/>
      <c r="F265"/>
      <c r="V265"/>
      <c r="W265"/>
      <c r="X265"/>
      <c r="Y265"/>
      <c r="Z265"/>
      <c r="AA265"/>
      <c r="AB265"/>
    </row>
    <row r="266" spans="4:28" ht="12.75">
      <c r="D266"/>
      <c r="E266"/>
      <c r="F266"/>
      <c r="V266"/>
      <c r="W266"/>
      <c r="X266"/>
      <c r="Y266"/>
      <c r="Z266"/>
      <c r="AA266"/>
      <c r="AB266"/>
    </row>
    <row r="267" spans="4:28" ht="12.75">
      <c r="D267"/>
      <c r="E267"/>
      <c r="F267"/>
      <c r="V267"/>
      <c r="W267"/>
      <c r="X267"/>
      <c r="Y267"/>
      <c r="Z267"/>
      <c r="AA267"/>
      <c r="AB267"/>
    </row>
    <row r="268" spans="4:28" ht="12.75">
      <c r="D268"/>
      <c r="E268"/>
      <c r="F268"/>
      <c r="V268"/>
      <c r="W268"/>
      <c r="X268"/>
      <c r="Y268"/>
      <c r="Z268"/>
      <c r="AA268"/>
      <c r="AB268"/>
    </row>
    <row r="269" spans="4:28" ht="12.75">
      <c r="D269"/>
      <c r="E269"/>
      <c r="F269"/>
      <c r="V269"/>
      <c r="W269"/>
      <c r="X269"/>
      <c r="Y269"/>
      <c r="Z269"/>
      <c r="AA269"/>
      <c r="AB269"/>
    </row>
    <row r="270" spans="4:6" ht="12.75">
      <c r="D270"/>
      <c r="E270"/>
      <c r="F270"/>
    </row>
    <row r="271" spans="4:6" ht="12.75">
      <c r="D271"/>
      <c r="E271"/>
      <c r="F271"/>
    </row>
    <row r="272" spans="4:6" ht="12.75">
      <c r="D272"/>
      <c r="E272"/>
      <c r="F272"/>
    </row>
    <row r="273" spans="4:6" ht="12.75">
      <c r="D273"/>
      <c r="E273"/>
      <c r="F273"/>
    </row>
    <row r="274" spans="4:6" ht="12.75">
      <c r="D274"/>
      <c r="E274"/>
      <c r="F274"/>
    </row>
    <row r="275" spans="4:28" ht="12.75">
      <c r="D275"/>
      <c r="E275"/>
      <c r="F275"/>
      <c r="V275"/>
      <c r="W275"/>
      <c r="X275"/>
      <c r="Y275"/>
      <c r="Z275"/>
      <c r="AA275"/>
      <c r="AB275"/>
    </row>
    <row r="276" spans="4:28" ht="12.75">
      <c r="D276"/>
      <c r="E276"/>
      <c r="F276"/>
      <c r="V276"/>
      <c r="W276"/>
      <c r="X276"/>
      <c r="Y276"/>
      <c r="Z276"/>
      <c r="AA276"/>
      <c r="AB276"/>
    </row>
    <row r="277" spans="4:28" ht="12.75">
      <c r="D277"/>
      <c r="E277"/>
      <c r="F277"/>
      <c r="V277"/>
      <c r="W277"/>
      <c r="X277"/>
      <c r="Y277"/>
      <c r="Z277"/>
      <c r="AA277"/>
      <c r="AB277"/>
    </row>
    <row r="278" spans="4:28" ht="12.75">
      <c r="D278"/>
      <c r="E278"/>
      <c r="F278"/>
      <c r="V278"/>
      <c r="W278"/>
      <c r="X278"/>
      <c r="Y278"/>
      <c r="Z278"/>
      <c r="AA278"/>
      <c r="AB278"/>
    </row>
    <row r="279" spans="4:28" ht="12.75">
      <c r="D279"/>
      <c r="E279"/>
      <c r="F279"/>
      <c r="V279"/>
      <c r="W279"/>
      <c r="X279"/>
      <c r="Y279"/>
      <c r="Z279"/>
      <c r="AA279"/>
      <c r="AB279"/>
    </row>
    <row r="280" spans="4:28" ht="12.75">
      <c r="D280"/>
      <c r="E280"/>
      <c r="F280"/>
      <c r="V280"/>
      <c r="W280"/>
      <c r="X280"/>
      <c r="Y280"/>
      <c r="Z280"/>
      <c r="AA280"/>
      <c r="AB280"/>
    </row>
    <row r="281" spans="4:28" ht="12.75">
      <c r="D281"/>
      <c r="E281"/>
      <c r="F281"/>
      <c r="V281"/>
      <c r="W281"/>
      <c r="X281"/>
      <c r="Y281"/>
      <c r="Z281"/>
      <c r="AA281"/>
      <c r="AB281"/>
    </row>
    <row r="282" spans="4:28" ht="12.75">
      <c r="D282"/>
      <c r="E282"/>
      <c r="F282"/>
      <c r="V282"/>
      <c r="W282"/>
      <c r="X282"/>
      <c r="Y282"/>
      <c r="Z282"/>
      <c r="AA282"/>
      <c r="AB282"/>
    </row>
    <row r="283" spans="4:28" ht="12.75">
      <c r="D283"/>
      <c r="E283"/>
      <c r="F283"/>
      <c r="V283"/>
      <c r="W283"/>
      <c r="X283"/>
      <c r="Y283"/>
      <c r="Z283"/>
      <c r="AA283"/>
      <c r="AB283"/>
    </row>
    <row r="284" spans="4:28" ht="12.75">
      <c r="D284"/>
      <c r="E284"/>
      <c r="F284"/>
      <c r="V284"/>
      <c r="W284"/>
      <c r="X284"/>
      <c r="Y284"/>
      <c r="Z284"/>
      <c r="AA284"/>
      <c r="AB284"/>
    </row>
    <row r="285" spans="4:28" ht="12.75">
      <c r="D285"/>
      <c r="E285"/>
      <c r="F285"/>
      <c r="V285"/>
      <c r="W285"/>
      <c r="X285"/>
      <c r="Y285"/>
      <c r="Z285"/>
      <c r="AA285"/>
      <c r="AB285"/>
    </row>
    <row r="286" spans="4:28" ht="12.75">
      <c r="D286"/>
      <c r="E286"/>
      <c r="F286"/>
      <c r="V286"/>
      <c r="W286"/>
      <c r="X286"/>
      <c r="Y286"/>
      <c r="Z286"/>
      <c r="AA286"/>
      <c r="AB286"/>
    </row>
    <row r="287" spans="4:28" ht="12.75">
      <c r="D287"/>
      <c r="E287"/>
      <c r="F287"/>
      <c r="V287"/>
      <c r="W287"/>
      <c r="X287"/>
      <c r="Y287"/>
      <c r="Z287"/>
      <c r="AA287"/>
      <c r="AB287"/>
    </row>
    <row r="288" spans="4:28" ht="12.75">
      <c r="D288"/>
      <c r="E288"/>
      <c r="F288"/>
      <c r="V288"/>
      <c r="W288"/>
      <c r="X288"/>
      <c r="Y288"/>
      <c r="Z288"/>
      <c r="AA288"/>
      <c r="AB288"/>
    </row>
    <row r="289" spans="4:28" ht="12.75">
      <c r="D289"/>
      <c r="E289"/>
      <c r="F289"/>
      <c r="V289"/>
      <c r="W289"/>
      <c r="X289"/>
      <c r="Y289"/>
      <c r="Z289"/>
      <c r="AA289"/>
      <c r="AB289"/>
    </row>
    <row r="290" spans="4:28" ht="12.75">
      <c r="D290"/>
      <c r="E290"/>
      <c r="F290"/>
      <c r="V290"/>
      <c r="W290"/>
      <c r="X290"/>
      <c r="Y290"/>
      <c r="Z290"/>
      <c r="AA290"/>
      <c r="AB290"/>
    </row>
    <row r="291" spans="4:28" ht="12.75">
      <c r="D291"/>
      <c r="E291"/>
      <c r="F291"/>
      <c r="V291"/>
      <c r="W291"/>
      <c r="X291"/>
      <c r="Y291"/>
      <c r="Z291"/>
      <c r="AA291"/>
      <c r="AB291"/>
    </row>
    <row r="292" spans="4:28" ht="12.75">
      <c r="D292"/>
      <c r="E292"/>
      <c r="F292"/>
      <c r="V292"/>
      <c r="W292"/>
      <c r="X292"/>
      <c r="Y292"/>
      <c r="Z292"/>
      <c r="AA292"/>
      <c r="AB292"/>
    </row>
    <row r="303" spans="4:28" ht="12.75">
      <c r="D303"/>
      <c r="E303"/>
      <c r="F303"/>
      <c r="G303"/>
      <c r="S303"/>
      <c r="V303"/>
      <c r="W303"/>
      <c r="X303"/>
      <c r="Y303"/>
      <c r="Z303"/>
      <c r="AA303"/>
      <c r="AB303"/>
    </row>
    <row r="304" spans="4:28" ht="12.75">
      <c r="D304"/>
      <c r="E304"/>
      <c r="F304"/>
      <c r="G304"/>
      <c r="S304"/>
      <c r="V304"/>
      <c r="W304"/>
      <c r="X304"/>
      <c r="Y304"/>
      <c r="Z304"/>
      <c r="AA304"/>
      <c r="AB304"/>
    </row>
    <row r="305" spans="4:28" ht="12.75">
      <c r="D305"/>
      <c r="E305"/>
      <c r="F305"/>
      <c r="G305"/>
      <c r="S305"/>
      <c r="V305"/>
      <c r="W305"/>
      <c r="X305"/>
      <c r="Y305"/>
      <c r="Z305"/>
      <c r="AA305"/>
      <c r="AB305"/>
    </row>
    <row r="306" spans="4:28" ht="12.75">
      <c r="D306"/>
      <c r="E306"/>
      <c r="F306"/>
      <c r="G306"/>
      <c r="S306"/>
      <c r="V306"/>
      <c r="W306"/>
      <c r="X306"/>
      <c r="Y306"/>
      <c r="Z306"/>
      <c r="AA306"/>
      <c r="AB306"/>
    </row>
    <row r="307" spans="4:28" ht="12.75">
      <c r="D307"/>
      <c r="E307"/>
      <c r="F307"/>
      <c r="G307"/>
      <c r="S307"/>
      <c r="V307"/>
      <c r="W307"/>
      <c r="X307"/>
      <c r="Y307"/>
      <c r="Z307"/>
      <c r="AA307"/>
      <c r="AB307"/>
    </row>
    <row r="308" spans="4:28" ht="12.75">
      <c r="D308"/>
      <c r="E308"/>
      <c r="F308"/>
      <c r="G308"/>
      <c r="S308"/>
      <c r="V308"/>
      <c r="W308"/>
      <c r="X308"/>
      <c r="Y308"/>
      <c r="Z308"/>
      <c r="AA308"/>
      <c r="AB308"/>
    </row>
    <row r="309" spans="4:28" ht="12.75">
      <c r="D309"/>
      <c r="E309"/>
      <c r="F309"/>
      <c r="G309"/>
      <c r="S309"/>
      <c r="V309"/>
      <c r="W309"/>
      <c r="X309"/>
      <c r="Y309"/>
      <c r="Z309"/>
      <c r="AA309"/>
      <c r="AB309"/>
    </row>
    <row r="310" spans="4:28" ht="12.75">
      <c r="D310"/>
      <c r="E310"/>
      <c r="F310"/>
      <c r="G310"/>
      <c r="S310"/>
      <c r="V310"/>
      <c r="W310"/>
      <c r="X310"/>
      <c r="Y310"/>
      <c r="Z310"/>
      <c r="AA310"/>
      <c r="AB310"/>
    </row>
    <row r="311" spans="4:28" ht="12.75">
      <c r="D311"/>
      <c r="E311"/>
      <c r="F311"/>
      <c r="G311"/>
      <c r="S311"/>
      <c r="V311"/>
      <c r="W311"/>
      <c r="X311"/>
      <c r="Y311"/>
      <c r="Z311"/>
      <c r="AA311"/>
      <c r="AB311"/>
    </row>
    <row r="312" spans="4:28" ht="12.75">
      <c r="D312"/>
      <c r="E312"/>
      <c r="F312"/>
      <c r="G312"/>
      <c r="S312"/>
      <c r="V312"/>
      <c r="W312"/>
      <c r="X312"/>
      <c r="Y312"/>
      <c r="Z312"/>
      <c r="AA312"/>
      <c r="AB312"/>
    </row>
  </sheetData>
  <sheetProtection/>
  <mergeCells count="9">
    <mergeCell ref="A20:D20"/>
    <mergeCell ref="A21:D21"/>
    <mergeCell ref="A22:D22"/>
    <mergeCell ref="AF3:AL3"/>
    <mergeCell ref="A2:D2"/>
    <mergeCell ref="A3:D4"/>
    <mergeCell ref="G3:G4"/>
    <mergeCell ref="H3:R3"/>
    <mergeCell ref="T3:AC3"/>
  </mergeCells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H106"/>
  <sheetViews>
    <sheetView zoomScale="75" zoomScaleNormal="75" zoomScalePageLayoutView="0" workbookViewId="0" topLeftCell="A1">
      <selection activeCell="A1" sqref="A1"/>
    </sheetView>
  </sheetViews>
  <sheetFormatPr defaultColWidth="9.140625" defaultRowHeight="20.25" customHeight="1"/>
  <cols>
    <col min="1" max="1" width="5.00390625" style="40" customWidth="1"/>
    <col min="2" max="2" width="43.7109375" style="0" customWidth="1"/>
    <col min="3" max="3" width="16.00390625" style="0" customWidth="1"/>
    <col min="4" max="4" width="16.421875" style="0" customWidth="1"/>
    <col min="5" max="7" width="16.57421875" style="0" customWidth="1"/>
    <col min="8" max="10" width="14.421875" style="0" customWidth="1"/>
    <col min="11" max="11" width="16.57421875" style="0" customWidth="1"/>
    <col min="12" max="12" width="16.7109375" style="0" customWidth="1"/>
    <col min="13" max="13" width="16.57421875" style="0" customWidth="1"/>
    <col min="14" max="14" width="16.7109375" style="0" customWidth="1"/>
    <col min="15" max="15" width="6.00390625" style="0" customWidth="1"/>
    <col min="16" max="16" width="14.57421875" style="0" customWidth="1"/>
    <col min="17" max="17" width="16.140625" style="0" customWidth="1"/>
    <col min="18" max="18" width="18.28125" style="0" customWidth="1"/>
    <col min="19" max="19" width="16.7109375" style="0" customWidth="1"/>
    <col min="20" max="20" width="16.57421875" style="0" customWidth="1"/>
    <col min="21" max="24" width="14.421875" style="0" customWidth="1"/>
    <col min="25" max="25" width="15.421875" style="0" customWidth="1"/>
    <col min="26" max="26" width="14.421875" style="0" customWidth="1"/>
    <col min="27" max="27" width="6.8515625" style="0" customWidth="1"/>
    <col min="28" max="28" width="17.7109375" style="0" customWidth="1"/>
    <col min="29" max="29" width="15.421875" style="0" customWidth="1"/>
    <col min="30" max="34" width="16.57421875" style="0" customWidth="1"/>
    <col min="35" max="35" width="18.8515625" style="0" customWidth="1"/>
    <col min="36" max="36" width="16.57421875" style="0" customWidth="1"/>
    <col min="37" max="37" width="5.7109375" style="0" customWidth="1"/>
    <col min="38" max="38" width="0" style="0" hidden="1" customWidth="1"/>
    <col min="181" max="181" width="8.28125" style="0" customWidth="1"/>
    <col min="182" max="182" width="43.7109375" style="0" customWidth="1"/>
    <col min="183" max="183" width="11.57421875" style="0" customWidth="1"/>
    <col min="184" max="184" width="7.140625" style="0" customWidth="1"/>
    <col min="185" max="249" width="0" style="0" hidden="1" customWidth="1"/>
    <col min="250" max="250" width="16.421875" style="0" customWidth="1"/>
    <col min="251" max="253" width="16.57421875" style="0" customWidth="1"/>
    <col min="254" max="16384" width="14.421875" style="0" customWidth="1"/>
  </cols>
  <sheetData>
    <row r="1" ht="12.75"/>
    <row r="2" spans="1:34" ht="12.75">
      <c r="A2" s="214" t="s">
        <v>340</v>
      </c>
      <c r="B2" s="214"/>
      <c r="C2" s="214"/>
      <c r="D2" s="188" t="s">
        <v>253</v>
      </c>
      <c r="E2" s="205"/>
      <c r="F2" s="205"/>
      <c r="G2" s="205"/>
      <c r="H2" s="205"/>
      <c r="I2" s="205"/>
      <c r="J2" s="205"/>
      <c r="K2" s="205"/>
      <c r="L2" s="205"/>
      <c r="M2" s="205"/>
      <c r="N2" s="206"/>
      <c r="O2" s="24"/>
      <c r="P2" s="188" t="s">
        <v>258</v>
      </c>
      <c r="Q2" s="207"/>
      <c r="R2" s="207"/>
      <c r="S2" s="207"/>
      <c r="T2" s="207"/>
      <c r="U2" s="207"/>
      <c r="V2" s="207"/>
      <c r="W2" s="207"/>
      <c r="X2" s="207"/>
      <c r="Y2" s="208"/>
      <c r="Z2" s="125"/>
      <c r="AA2" s="50"/>
      <c r="AB2" s="178" t="s">
        <v>269</v>
      </c>
      <c r="AC2" s="204"/>
      <c r="AD2" s="204"/>
      <c r="AE2" s="204"/>
      <c r="AF2" s="194"/>
      <c r="AG2" s="204"/>
      <c r="AH2" s="195"/>
    </row>
    <row r="3" spans="1:34" ht="106.5" customHeight="1">
      <c r="A3" s="214"/>
      <c r="B3" s="214"/>
      <c r="C3" s="214"/>
      <c r="D3" s="126" t="s">
        <v>246</v>
      </c>
      <c r="E3" s="44" t="s">
        <v>247</v>
      </c>
      <c r="F3" s="44" t="s">
        <v>248</v>
      </c>
      <c r="G3" s="44" t="s">
        <v>249</v>
      </c>
      <c r="H3" s="44" t="s">
        <v>261</v>
      </c>
      <c r="I3" s="44" t="s">
        <v>250</v>
      </c>
      <c r="J3" s="44" t="s">
        <v>0</v>
      </c>
      <c r="K3" s="44" t="s">
        <v>251</v>
      </c>
      <c r="L3" s="44" t="s">
        <v>252</v>
      </c>
      <c r="M3" s="127" t="s">
        <v>285</v>
      </c>
      <c r="N3" s="58" t="s">
        <v>1</v>
      </c>
      <c r="O3" s="128"/>
      <c r="P3" s="44" t="s">
        <v>254</v>
      </c>
      <c r="Q3" s="129" t="s">
        <v>255</v>
      </c>
      <c r="R3" s="57" t="s">
        <v>306</v>
      </c>
      <c r="S3" s="57" t="s">
        <v>307</v>
      </c>
      <c r="T3" s="57" t="s">
        <v>2</v>
      </c>
      <c r="U3" s="57" t="s">
        <v>256</v>
      </c>
      <c r="V3" s="130" t="s">
        <v>308</v>
      </c>
      <c r="W3" s="57" t="s">
        <v>309</v>
      </c>
      <c r="X3" s="57" t="s">
        <v>257</v>
      </c>
      <c r="Y3" s="58" t="s">
        <v>260</v>
      </c>
      <c r="Z3" s="59" t="s">
        <v>259</v>
      </c>
      <c r="AA3" s="50"/>
      <c r="AB3" s="44" t="s">
        <v>262</v>
      </c>
      <c r="AC3" s="44" t="s">
        <v>263</v>
      </c>
      <c r="AD3" s="44" t="s">
        <v>264</v>
      </c>
      <c r="AE3" s="44" t="s">
        <v>330</v>
      </c>
      <c r="AF3" s="59" t="s">
        <v>268</v>
      </c>
      <c r="AG3" s="129" t="s">
        <v>266</v>
      </c>
      <c r="AH3" s="59" t="s">
        <v>267</v>
      </c>
    </row>
    <row r="4" spans="1:34" s="132" customFormat="1" ht="21.75" customHeight="1">
      <c r="A4" s="131">
        <v>1</v>
      </c>
      <c r="B4" s="131" t="s">
        <v>346</v>
      </c>
      <c r="C4" s="133" t="s">
        <v>341</v>
      </c>
      <c r="D4" s="134">
        <v>6074</v>
      </c>
      <c r="E4" s="134">
        <v>0</v>
      </c>
      <c r="F4" s="134">
        <v>0</v>
      </c>
      <c r="G4" s="134"/>
      <c r="H4" s="134">
        <v>0</v>
      </c>
      <c r="I4" s="134">
        <v>0</v>
      </c>
      <c r="J4" s="134">
        <v>9817</v>
      </c>
      <c r="K4" s="134">
        <v>989</v>
      </c>
      <c r="L4" s="134">
        <v>0</v>
      </c>
      <c r="M4" s="134">
        <v>0</v>
      </c>
      <c r="N4" s="136">
        <f>SUM(D4:M4)</f>
        <v>16880</v>
      </c>
      <c r="P4" s="134">
        <v>0</v>
      </c>
      <c r="Q4" s="134">
        <v>0</v>
      </c>
      <c r="R4" s="134">
        <v>0</v>
      </c>
      <c r="S4" s="134">
        <v>1020</v>
      </c>
      <c r="T4" s="134">
        <v>7991</v>
      </c>
      <c r="U4" s="134">
        <v>1774</v>
      </c>
      <c r="V4" s="134">
        <v>730</v>
      </c>
      <c r="W4" s="134">
        <v>500</v>
      </c>
      <c r="X4" s="134">
        <v>1490</v>
      </c>
      <c r="Y4" s="136">
        <f>SUM(P4:X4)</f>
        <v>13505</v>
      </c>
      <c r="Z4" s="136">
        <f>+N4-Y4</f>
        <v>3375</v>
      </c>
      <c r="AB4" s="134">
        <v>450000</v>
      </c>
      <c r="AC4" s="134">
        <v>7281</v>
      </c>
      <c r="AD4" s="134">
        <v>30079</v>
      </c>
      <c r="AE4" s="134">
        <v>0</v>
      </c>
      <c r="AF4" s="136">
        <f>SUM(AB4:AE4)</f>
        <v>487360</v>
      </c>
      <c r="AG4" s="134">
        <v>0</v>
      </c>
      <c r="AH4" s="136">
        <f>+AF4-AG4</f>
        <v>487360</v>
      </c>
    </row>
    <row r="5" spans="1:34" s="132" customFormat="1" ht="21.75" customHeight="1">
      <c r="A5" s="131">
        <v>2</v>
      </c>
      <c r="B5" s="131" t="s">
        <v>347</v>
      </c>
      <c r="C5" s="133" t="s">
        <v>342</v>
      </c>
      <c r="D5" s="134">
        <v>34761</v>
      </c>
      <c r="E5" s="134">
        <v>6515</v>
      </c>
      <c r="F5" s="134">
        <v>0</v>
      </c>
      <c r="G5" s="134"/>
      <c r="H5" s="134">
        <v>0</v>
      </c>
      <c r="I5" s="134">
        <v>0</v>
      </c>
      <c r="J5" s="134">
        <v>3152</v>
      </c>
      <c r="K5" s="134">
        <v>208061</v>
      </c>
      <c r="L5" s="134">
        <v>0</v>
      </c>
      <c r="M5" s="134">
        <v>2289</v>
      </c>
      <c r="N5" s="136">
        <f aca="true" t="shared" si="0" ref="N5:N68">SUM(D5:M5)</f>
        <v>254778</v>
      </c>
      <c r="P5" s="134">
        <v>68454</v>
      </c>
      <c r="Q5" s="134">
        <v>4535</v>
      </c>
      <c r="R5" s="134">
        <v>0</v>
      </c>
      <c r="S5" s="134">
        <v>0</v>
      </c>
      <c r="T5" s="134">
        <v>22038</v>
      </c>
      <c r="U5" s="134">
        <v>9560</v>
      </c>
      <c r="V5" s="134">
        <v>0</v>
      </c>
      <c r="W5" s="134">
        <v>0</v>
      </c>
      <c r="X5" s="134">
        <v>12401</v>
      </c>
      <c r="Y5" s="136">
        <f aca="true" t="shared" si="1" ref="Y5:Y68">SUM(P5:X5)</f>
        <v>116988</v>
      </c>
      <c r="Z5" s="136">
        <f aca="true" t="shared" si="2" ref="Z5:Z68">+N5-Y5</f>
        <v>137790</v>
      </c>
      <c r="AB5" s="134">
        <v>1480000</v>
      </c>
      <c r="AC5" s="134">
        <v>2458</v>
      </c>
      <c r="AD5" s="134">
        <v>4529059</v>
      </c>
      <c r="AE5" s="134">
        <v>0</v>
      </c>
      <c r="AF5" s="136">
        <f aca="true" t="shared" si="3" ref="AF5:AF68">SUM(AB5:AE5)</f>
        <v>6011517</v>
      </c>
      <c r="AG5" s="134">
        <v>7760</v>
      </c>
      <c r="AH5" s="136">
        <f aca="true" t="shared" si="4" ref="AH5:AH68">+AF5-AG5</f>
        <v>6003757</v>
      </c>
    </row>
    <row r="6" spans="1:34" s="132" customFormat="1" ht="21.75" customHeight="1">
      <c r="A6" s="135">
        <f>+A5+1</f>
        <v>3</v>
      </c>
      <c r="B6" s="131" t="s">
        <v>348</v>
      </c>
      <c r="C6" s="133" t="s">
        <v>341</v>
      </c>
      <c r="D6" s="134">
        <v>27291</v>
      </c>
      <c r="E6" s="134">
        <v>0</v>
      </c>
      <c r="F6" s="134">
        <v>0</v>
      </c>
      <c r="G6" s="134"/>
      <c r="H6" s="134">
        <v>0</v>
      </c>
      <c r="I6" s="134">
        <v>0</v>
      </c>
      <c r="J6" s="134">
        <v>19435</v>
      </c>
      <c r="K6" s="134">
        <v>276</v>
      </c>
      <c r="L6" s="134">
        <v>0</v>
      </c>
      <c r="M6" s="134">
        <v>2749</v>
      </c>
      <c r="N6" s="136">
        <f t="shared" si="0"/>
        <v>49751</v>
      </c>
      <c r="P6" s="134">
        <v>0</v>
      </c>
      <c r="Q6" s="134">
        <v>0</v>
      </c>
      <c r="R6" s="134">
        <v>0</v>
      </c>
      <c r="S6" s="134">
        <v>0</v>
      </c>
      <c r="T6" s="134">
        <v>29245</v>
      </c>
      <c r="U6" s="134">
        <v>1600</v>
      </c>
      <c r="V6" s="134">
        <v>2318</v>
      </c>
      <c r="W6" s="134">
        <v>0</v>
      </c>
      <c r="X6" s="134">
        <v>7416</v>
      </c>
      <c r="Y6" s="136">
        <f t="shared" si="1"/>
        <v>40579</v>
      </c>
      <c r="Z6" s="136">
        <f t="shared" si="2"/>
        <v>9172</v>
      </c>
      <c r="AB6" s="134">
        <v>614000</v>
      </c>
      <c r="AC6" s="134">
        <v>1000</v>
      </c>
      <c r="AD6" s="134">
        <v>48227</v>
      </c>
      <c r="AE6" s="134">
        <v>0</v>
      </c>
      <c r="AF6" s="136">
        <f t="shared" si="3"/>
        <v>663227</v>
      </c>
      <c r="AG6" s="134">
        <v>0</v>
      </c>
      <c r="AH6" s="136">
        <f t="shared" si="4"/>
        <v>663227</v>
      </c>
    </row>
    <row r="7" spans="1:34" s="132" customFormat="1" ht="21.75" customHeight="1">
      <c r="A7" s="135">
        <f aca="true" t="shared" si="5" ref="A7:A70">+A6+1</f>
        <v>4</v>
      </c>
      <c r="B7" s="131" t="s">
        <v>349</v>
      </c>
      <c r="C7" s="133" t="s">
        <v>342</v>
      </c>
      <c r="D7" s="134">
        <v>43776</v>
      </c>
      <c r="E7" s="134">
        <v>0</v>
      </c>
      <c r="F7" s="134">
        <v>0</v>
      </c>
      <c r="G7" s="134"/>
      <c r="H7" s="134">
        <v>5348</v>
      </c>
      <c r="I7" s="134">
        <v>2000</v>
      </c>
      <c r="J7" s="134">
        <v>13200</v>
      </c>
      <c r="K7" s="134">
        <v>10703</v>
      </c>
      <c r="L7" s="134">
        <v>42708</v>
      </c>
      <c r="M7" s="134">
        <v>1622</v>
      </c>
      <c r="N7" s="136">
        <f t="shared" si="0"/>
        <v>119357</v>
      </c>
      <c r="P7" s="134">
        <v>66411</v>
      </c>
      <c r="Q7" s="134">
        <v>0</v>
      </c>
      <c r="R7" s="134">
        <v>3051</v>
      </c>
      <c r="S7" s="134">
        <v>14704</v>
      </c>
      <c r="T7" s="134">
        <v>23431</v>
      </c>
      <c r="U7" s="134">
        <v>9813</v>
      </c>
      <c r="V7" s="134">
        <v>2400</v>
      </c>
      <c r="W7" s="134">
        <v>0</v>
      </c>
      <c r="X7" s="134">
        <v>22645</v>
      </c>
      <c r="Y7" s="136">
        <f t="shared" si="1"/>
        <v>142455</v>
      </c>
      <c r="Z7" s="136">
        <f t="shared" si="2"/>
        <v>-23098</v>
      </c>
      <c r="AB7" s="134">
        <v>1260000</v>
      </c>
      <c r="AC7" s="134">
        <v>73096</v>
      </c>
      <c r="AD7" s="134">
        <v>210631</v>
      </c>
      <c r="AE7" s="134">
        <v>0</v>
      </c>
      <c r="AF7" s="136">
        <f t="shared" si="3"/>
        <v>1543727</v>
      </c>
      <c r="AG7" s="134">
        <v>0</v>
      </c>
      <c r="AH7" s="136">
        <f t="shared" si="4"/>
        <v>1543727</v>
      </c>
    </row>
    <row r="8" spans="1:34" s="132" customFormat="1" ht="21.75" customHeight="1">
      <c r="A8" s="135">
        <f t="shared" si="5"/>
        <v>5</v>
      </c>
      <c r="B8" s="131" t="s">
        <v>350</v>
      </c>
      <c r="C8" s="133" t="s">
        <v>341</v>
      </c>
      <c r="D8" s="134">
        <v>14719</v>
      </c>
      <c r="E8" s="134">
        <v>3703</v>
      </c>
      <c r="F8" s="134">
        <v>1170</v>
      </c>
      <c r="G8" s="134"/>
      <c r="H8" s="134">
        <v>0</v>
      </c>
      <c r="I8" s="134">
        <v>0</v>
      </c>
      <c r="J8" s="134">
        <v>0</v>
      </c>
      <c r="K8" s="134">
        <v>7901</v>
      </c>
      <c r="L8" s="134">
        <v>20865</v>
      </c>
      <c r="M8" s="134">
        <v>0</v>
      </c>
      <c r="N8" s="136">
        <f t="shared" si="0"/>
        <v>48358</v>
      </c>
      <c r="P8" s="134">
        <v>0</v>
      </c>
      <c r="Q8" s="134">
        <v>0</v>
      </c>
      <c r="R8" s="134">
        <v>0</v>
      </c>
      <c r="S8" s="134">
        <v>2936</v>
      </c>
      <c r="T8" s="134">
        <v>2717</v>
      </c>
      <c r="U8" s="134">
        <v>29470</v>
      </c>
      <c r="V8" s="134">
        <v>0</v>
      </c>
      <c r="W8" s="134">
        <v>0</v>
      </c>
      <c r="X8" s="134">
        <v>7459</v>
      </c>
      <c r="Y8" s="136">
        <f t="shared" si="1"/>
        <v>42582</v>
      </c>
      <c r="Z8" s="136">
        <f t="shared" si="2"/>
        <v>5776</v>
      </c>
      <c r="AB8" s="134">
        <v>690799</v>
      </c>
      <c r="AC8" s="134">
        <v>39246</v>
      </c>
      <c r="AD8" s="134">
        <v>70214</v>
      </c>
      <c r="AE8" s="134">
        <v>0</v>
      </c>
      <c r="AF8" s="136">
        <f t="shared" si="3"/>
        <v>800259</v>
      </c>
      <c r="AG8" s="134">
        <v>687</v>
      </c>
      <c r="AH8" s="136">
        <f t="shared" si="4"/>
        <v>799572</v>
      </c>
    </row>
    <row r="9" spans="1:34" s="132" customFormat="1" ht="21.75" customHeight="1">
      <c r="A9" s="135">
        <f t="shared" si="5"/>
        <v>6</v>
      </c>
      <c r="B9" s="131" t="s">
        <v>351</v>
      </c>
      <c r="C9" s="133" t="s">
        <v>341</v>
      </c>
      <c r="D9" s="134">
        <v>25160</v>
      </c>
      <c r="E9" s="134">
        <v>399</v>
      </c>
      <c r="F9" s="134">
        <v>0</v>
      </c>
      <c r="G9" s="134"/>
      <c r="H9" s="134">
        <v>0</v>
      </c>
      <c r="I9" s="134">
        <v>0</v>
      </c>
      <c r="J9" s="134">
        <v>14415</v>
      </c>
      <c r="K9" s="134">
        <v>9212</v>
      </c>
      <c r="L9" s="134">
        <v>9090</v>
      </c>
      <c r="M9" s="134">
        <v>320899</v>
      </c>
      <c r="N9" s="136">
        <f t="shared" si="0"/>
        <v>379175</v>
      </c>
      <c r="P9" s="134">
        <v>25846</v>
      </c>
      <c r="Q9" s="134">
        <v>3645</v>
      </c>
      <c r="R9" s="134">
        <v>727</v>
      </c>
      <c r="S9" s="134">
        <v>150</v>
      </c>
      <c r="T9" s="134">
        <v>36866</v>
      </c>
      <c r="U9" s="134">
        <v>2815</v>
      </c>
      <c r="V9" s="134">
        <v>600</v>
      </c>
      <c r="W9" s="134">
        <v>0</v>
      </c>
      <c r="X9" s="134">
        <v>1685</v>
      </c>
      <c r="Y9" s="136">
        <f t="shared" si="1"/>
        <v>72334</v>
      </c>
      <c r="Z9" s="136">
        <f t="shared" si="2"/>
        <v>306841</v>
      </c>
      <c r="AB9" s="134">
        <v>0</v>
      </c>
      <c r="AC9" s="134">
        <v>0</v>
      </c>
      <c r="AD9" s="134">
        <v>469181</v>
      </c>
      <c r="AE9" s="134">
        <v>0</v>
      </c>
      <c r="AF9" s="136">
        <f t="shared" si="3"/>
        <v>469181</v>
      </c>
      <c r="AG9" s="134">
        <v>183</v>
      </c>
      <c r="AH9" s="136">
        <f t="shared" si="4"/>
        <v>468998</v>
      </c>
    </row>
    <row r="10" spans="1:34" s="132" customFormat="1" ht="21.75" customHeight="1">
      <c r="A10" s="135">
        <f t="shared" si="5"/>
        <v>7</v>
      </c>
      <c r="B10" s="131" t="s">
        <v>352</v>
      </c>
      <c r="C10" s="133" t="s">
        <v>342</v>
      </c>
      <c r="D10" s="134">
        <v>27388</v>
      </c>
      <c r="E10" s="134">
        <v>0</v>
      </c>
      <c r="F10" s="134">
        <v>39117</v>
      </c>
      <c r="G10" s="134"/>
      <c r="H10" s="134">
        <v>0</v>
      </c>
      <c r="I10" s="134">
        <v>0</v>
      </c>
      <c r="J10" s="134">
        <v>0</v>
      </c>
      <c r="K10" s="134">
        <v>35111</v>
      </c>
      <c r="L10" s="134">
        <v>0</v>
      </c>
      <c r="M10" s="134">
        <v>2440</v>
      </c>
      <c r="N10" s="136">
        <f t="shared" si="0"/>
        <v>104056</v>
      </c>
      <c r="P10" s="134">
        <v>41323</v>
      </c>
      <c r="Q10" s="134">
        <v>15127</v>
      </c>
      <c r="R10" s="134">
        <v>2927</v>
      </c>
      <c r="S10" s="134">
        <v>511</v>
      </c>
      <c r="T10" s="134">
        <v>38897</v>
      </c>
      <c r="U10" s="134">
        <v>2300</v>
      </c>
      <c r="V10" s="134">
        <v>3000</v>
      </c>
      <c r="W10" s="134">
        <v>0</v>
      </c>
      <c r="X10" s="134">
        <v>16399</v>
      </c>
      <c r="Y10" s="136">
        <f t="shared" si="1"/>
        <v>120484</v>
      </c>
      <c r="Z10" s="136">
        <f t="shared" si="2"/>
        <v>-16428</v>
      </c>
      <c r="AB10" s="134">
        <v>0</v>
      </c>
      <c r="AC10" s="134">
        <v>0</v>
      </c>
      <c r="AD10" s="134">
        <v>161972</v>
      </c>
      <c r="AE10" s="134">
        <v>0</v>
      </c>
      <c r="AF10" s="136">
        <f t="shared" si="3"/>
        <v>161972</v>
      </c>
      <c r="AG10" s="134">
        <v>0</v>
      </c>
      <c r="AH10" s="136">
        <f t="shared" si="4"/>
        <v>161972</v>
      </c>
    </row>
    <row r="11" spans="1:34" s="132" customFormat="1" ht="21.75" customHeight="1">
      <c r="A11" s="135">
        <f t="shared" si="5"/>
        <v>8</v>
      </c>
      <c r="B11" s="131" t="s">
        <v>353</v>
      </c>
      <c r="C11" s="133" t="s">
        <v>354</v>
      </c>
      <c r="D11" s="134">
        <v>46032</v>
      </c>
      <c r="E11" s="134">
        <v>0</v>
      </c>
      <c r="F11" s="134">
        <v>0</v>
      </c>
      <c r="G11" s="134"/>
      <c r="H11" s="134">
        <v>0</v>
      </c>
      <c r="I11" s="134">
        <v>0</v>
      </c>
      <c r="J11" s="134">
        <v>106737</v>
      </c>
      <c r="K11" s="134">
        <v>0</v>
      </c>
      <c r="L11" s="134">
        <v>10440</v>
      </c>
      <c r="M11" s="134">
        <v>16018</v>
      </c>
      <c r="N11" s="136">
        <f t="shared" si="0"/>
        <v>179227</v>
      </c>
      <c r="P11" s="134">
        <v>57819</v>
      </c>
      <c r="Q11" s="134">
        <v>3770</v>
      </c>
      <c r="R11" s="134">
        <v>1379</v>
      </c>
      <c r="S11" s="134">
        <v>21840</v>
      </c>
      <c r="T11" s="134">
        <v>118463</v>
      </c>
      <c r="U11" s="134">
        <v>34401</v>
      </c>
      <c r="V11" s="134">
        <v>0</v>
      </c>
      <c r="W11" s="134">
        <v>0</v>
      </c>
      <c r="X11" s="134">
        <v>1253</v>
      </c>
      <c r="Y11" s="136">
        <f t="shared" si="1"/>
        <v>238925</v>
      </c>
      <c r="Z11" s="136">
        <f t="shared" si="2"/>
        <v>-59698</v>
      </c>
      <c r="AB11" s="134">
        <v>1825000</v>
      </c>
      <c r="AC11" s="134">
        <v>5689</v>
      </c>
      <c r="AD11" s="134">
        <v>311127</v>
      </c>
      <c r="AE11" s="134">
        <v>0</v>
      </c>
      <c r="AF11" s="136">
        <f t="shared" si="3"/>
        <v>2141816</v>
      </c>
      <c r="AG11" s="134">
        <v>1832</v>
      </c>
      <c r="AH11" s="136">
        <f t="shared" si="4"/>
        <v>2139984</v>
      </c>
    </row>
    <row r="12" spans="1:34" s="132" customFormat="1" ht="21.75" customHeight="1">
      <c r="A12" s="135">
        <f t="shared" si="5"/>
        <v>9</v>
      </c>
      <c r="B12" s="131" t="s">
        <v>355</v>
      </c>
      <c r="C12" s="133" t="s">
        <v>345</v>
      </c>
      <c r="D12" s="134">
        <v>17159</v>
      </c>
      <c r="E12" s="134">
        <v>1030</v>
      </c>
      <c r="F12" s="134">
        <v>0</v>
      </c>
      <c r="G12" s="134"/>
      <c r="H12" s="134">
        <v>0</v>
      </c>
      <c r="I12" s="134">
        <v>0</v>
      </c>
      <c r="J12" s="134">
        <v>0</v>
      </c>
      <c r="K12" s="134">
        <v>1119</v>
      </c>
      <c r="L12" s="134">
        <v>0</v>
      </c>
      <c r="M12" s="134">
        <v>47</v>
      </c>
      <c r="N12" s="136">
        <f t="shared" si="0"/>
        <v>19355</v>
      </c>
      <c r="P12" s="134">
        <v>0</v>
      </c>
      <c r="Q12" s="134">
        <v>0</v>
      </c>
      <c r="R12" s="134">
        <v>0</v>
      </c>
      <c r="S12" s="134">
        <v>2798</v>
      </c>
      <c r="T12" s="134">
        <v>1121</v>
      </c>
      <c r="U12" s="134">
        <v>4356</v>
      </c>
      <c r="V12" s="134">
        <v>2630</v>
      </c>
      <c r="W12" s="134">
        <v>0</v>
      </c>
      <c r="X12" s="134">
        <v>1397</v>
      </c>
      <c r="Y12" s="136">
        <f t="shared" si="1"/>
        <v>12302</v>
      </c>
      <c r="Z12" s="136">
        <f t="shared" si="2"/>
        <v>7053</v>
      </c>
      <c r="AB12" s="134">
        <v>175000</v>
      </c>
      <c r="AC12" s="134">
        <v>14840</v>
      </c>
      <c r="AD12" s="134">
        <v>277208</v>
      </c>
      <c r="AE12" s="134">
        <v>0</v>
      </c>
      <c r="AF12" s="136">
        <f t="shared" si="3"/>
        <v>467048</v>
      </c>
      <c r="AG12" s="134">
        <v>0</v>
      </c>
      <c r="AH12" s="136">
        <f t="shared" si="4"/>
        <v>467048</v>
      </c>
    </row>
    <row r="13" spans="1:34" s="132" customFormat="1" ht="21.75" customHeight="1">
      <c r="A13" s="135">
        <f t="shared" si="5"/>
        <v>10</v>
      </c>
      <c r="B13" s="131" t="s">
        <v>356</v>
      </c>
      <c r="C13" s="133" t="s">
        <v>342</v>
      </c>
      <c r="D13" s="134">
        <v>15026</v>
      </c>
      <c r="E13" s="134">
        <v>693</v>
      </c>
      <c r="F13" s="134">
        <v>0</v>
      </c>
      <c r="G13" s="134"/>
      <c r="H13" s="134">
        <v>0</v>
      </c>
      <c r="I13" s="134">
        <v>0</v>
      </c>
      <c r="J13" s="134">
        <v>56816</v>
      </c>
      <c r="K13" s="134">
        <v>2582</v>
      </c>
      <c r="L13" s="134">
        <v>2550</v>
      </c>
      <c r="M13" s="134">
        <v>4309</v>
      </c>
      <c r="N13" s="136">
        <f t="shared" si="0"/>
        <v>81976</v>
      </c>
      <c r="P13" s="134">
        <v>24452</v>
      </c>
      <c r="Q13" s="134">
        <v>0</v>
      </c>
      <c r="R13" s="134">
        <v>1883</v>
      </c>
      <c r="S13" s="134">
        <v>0</v>
      </c>
      <c r="T13" s="134">
        <v>27308</v>
      </c>
      <c r="U13" s="134">
        <v>7316</v>
      </c>
      <c r="V13" s="134">
        <v>593</v>
      </c>
      <c r="W13" s="134">
        <v>0</v>
      </c>
      <c r="X13" s="134">
        <v>23424</v>
      </c>
      <c r="Y13" s="136">
        <f t="shared" si="1"/>
        <v>84976</v>
      </c>
      <c r="Z13" s="136">
        <f t="shared" si="2"/>
        <v>-3000</v>
      </c>
      <c r="AB13" s="134">
        <v>1110000</v>
      </c>
      <c r="AC13" s="134">
        <v>17152</v>
      </c>
      <c r="AD13" s="134">
        <v>71241</v>
      </c>
      <c r="AE13" s="134">
        <v>0</v>
      </c>
      <c r="AF13" s="136">
        <f t="shared" si="3"/>
        <v>1198393</v>
      </c>
      <c r="AG13" s="134">
        <v>1597</v>
      </c>
      <c r="AH13" s="136">
        <f t="shared" si="4"/>
        <v>1196796</v>
      </c>
    </row>
    <row r="14" spans="1:34" s="132" customFormat="1" ht="21.75" customHeight="1">
      <c r="A14" s="135">
        <f t="shared" si="5"/>
        <v>11</v>
      </c>
      <c r="B14" s="131" t="s">
        <v>357</v>
      </c>
      <c r="C14" s="133" t="s">
        <v>341</v>
      </c>
      <c r="D14" s="134">
        <v>44303</v>
      </c>
      <c r="E14" s="134">
        <v>944</v>
      </c>
      <c r="F14" s="134">
        <v>3143</v>
      </c>
      <c r="G14" s="134"/>
      <c r="H14" s="134">
        <v>1700</v>
      </c>
      <c r="I14" s="134">
        <v>0</v>
      </c>
      <c r="J14" s="134">
        <v>9600</v>
      </c>
      <c r="K14" s="134">
        <v>119</v>
      </c>
      <c r="L14" s="134">
        <v>35144</v>
      </c>
      <c r="M14" s="134">
        <v>35233</v>
      </c>
      <c r="N14" s="136">
        <f t="shared" si="0"/>
        <v>130186</v>
      </c>
      <c r="P14" s="134">
        <v>21401</v>
      </c>
      <c r="Q14" s="134">
        <v>3883</v>
      </c>
      <c r="R14" s="134">
        <v>2165</v>
      </c>
      <c r="S14" s="134">
        <v>0</v>
      </c>
      <c r="T14" s="134">
        <v>10813</v>
      </c>
      <c r="U14" s="134">
        <v>61070</v>
      </c>
      <c r="V14" s="134">
        <v>944</v>
      </c>
      <c r="W14" s="134">
        <v>0</v>
      </c>
      <c r="X14" s="134">
        <v>40274</v>
      </c>
      <c r="Y14" s="136">
        <f t="shared" si="1"/>
        <v>140550</v>
      </c>
      <c r="Z14" s="136">
        <f t="shared" si="2"/>
        <v>-10364</v>
      </c>
      <c r="AB14" s="134">
        <v>1914932</v>
      </c>
      <c r="AC14" s="134">
        <v>40815</v>
      </c>
      <c r="AD14" s="134">
        <v>8268</v>
      </c>
      <c r="AE14" s="134">
        <v>0</v>
      </c>
      <c r="AF14" s="136">
        <f t="shared" si="3"/>
        <v>1964015</v>
      </c>
      <c r="AG14" s="134">
        <v>29695</v>
      </c>
      <c r="AH14" s="136">
        <f t="shared" si="4"/>
        <v>1934320</v>
      </c>
    </row>
    <row r="15" spans="1:34" s="132" customFormat="1" ht="21.75" customHeight="1">
      <c r="A15" s="135">
        <f t="shared" si="5"/>
        <v>12</v>
      </c>
      <c r="B15" s="131" t="s">
        <v>358</v>
      </c>
      <c r="C15" s="133" t="s">
        <v>341</v>
      </c>
      <c r="D15" s="134">
        <v>46907</v>
      </c>
      <c r="E15" s="134">
        <v>93</v>
      </c>
      <c r="F15" s="134">
        <v>0</v>
      </c>
      <c r="G15" s="134"/>
      <c r="H15" s="134">
        <v>0</v>
      </c>
      <c r="I15" s="134">
        <v>0</v>
      </c>
      <c r="J15" s="134">
        <v>17401</v>
      </c>
      <c r="K15" s="134">
        <v>1997</v>
      </c>
      <c r="L15" s="134">
        <v>21497</v>
      </c>
      <c r="M15" s="134">
        <v>8044</v>
      </c>
      <c r="N15" s="136">
        <f t="shared" si="0"/>
        <v>95939</v>
      </c>
      <c r="P15" s="134">
        <v>43793</v>
      </c>
      <c r="Q15" s="134">
        <v>22260</v>
      </c>
      <c r="R15" s="134">
        <v>50</v>
      </c>
      <c r="S15" s="134">
        <v>0</v>
      </c>
      <c r="T15" s="134">
        <v>15882</v>
      </c>
      <c r="U15" s="134">
        <v>2684</v>
      </c>
      <c r="V15" s="134">
        <v>0</v>
      </c>
      <c r="W15" s="134">
        <v>0</v>
      </c>
      <c r="X15" s="134">
        <v>11808</v>
      </c>
      <c r="Y15" s="136">
        <f t="shared" si="1"/>
        <v>96477</v>
      </c>
      <c r="Z15" s="136">
        <f t="shared" si="2"/>
        <v>-538</v>
      </c>
      <c r="AB15" s="134">
        <v>1695000</v>
      </c>
      <c r="AC15" s="134">
        <v>1023</v>
      </c>
      <c r="AD15" s="134">
        <v>81812</v>
      </c>
      <c r="AE15" s="134">
        <v>0</v>
      </c>
      <c r="AF15" s="136">
        <f t="shared" si="3"/>
        <v>1777835</v>
      </c>
      <c r="AG15" s="134">
        <v>630</v>
      </c>
      <c r="AH15" s="136">
        <f t="shared" si="4"/>
        <v>1777205</v>
      </c>
    </row>
    <row r="16" spans="1:34" s="132" customFormat="1" ht="21.75" customHeight="1">
      <c r="A16" s="135">
        <f t="shared" si="5"/>
        <v>13</v>
      </c>
      <c r="B16" s="131" t="s">
        <v>359</v>
      </c>
      <c r="C16" s="133" t="s">
        <v>342</v>
      </c>
      <c r="D16" s="134">
        <v>128098</v>
      </c>
      <c r="E16" s="134">
        <v>0</v>
      </c>
      <c r="F16" s="134">
        <v>903</v>
      </c>
      <c r="G16" s="134"/>
      <c r="H16" s="134">
        <v>5118</v>
      </c>
      <c r="I16" s="134">
        <v>0</v>
      </c>
      <c r="J16" s="134">
        <v>78299</v>
      </c>
      <c r="K16" s="134">
        <v>977</v>
      </c>
      <c r="L16" s="134">
        <v>0</v>
      </c>
      <c r="M16" s="134">
        <v>0</v>
      </c>
      <c r="N16" s="136">
        <f t="shared" si="0"/>
        <v>213395</v>
      </c>
      <c r="P16" s="134">
        <v>58737</v>
      </c>
      <c r="Q16" s="134">
        <v>0</v>
      </c>
      <c r="R16" s="134">
        <v>12111</v>
      </c>
      <c r="S16" s="134">
        <v>33201</v>
      </c>
      <c r="T16" s="134">
        <v>47783</v>
      </c>
      <c r="U16" s="134">
        <v>13316</v>
      </c>
      <c r="V16" s="134">
        <v>0</v>
      </c>
      <c r="W16" s="134">
        <v>0</v>
      </c>
      <c r="X16" s="134">
        <v>42470</v>
      </c>
      <c r="Y16" s="136">
        <f t="shared" si="1"/>
        <v>207618</v>
      </c>
      <c r="Z16" s="136">
        <f t="shared" si="2"/>
        <v>5777</v>
      </c>
      <c r="AB16" s="134">
        <v>7763000</v>
      </c>
      <c r="AC16" s="134">
        <v>719700</v>
      </c>
      <c r="AD16" s="134">
        <v>43235</v>
      </c>
      <c r="AE16" s="134">
        <v>0</v>
      </c>
      <c r="AF16" s="136">
        <f t="shared" si="3"/>
        <v>8525935</v>
      </c>
      <c r="AG16" s="134">
        <v>13956</v>
      </c>
      <c r="AH16" s="136">
        <f t="shared" si="4"/>
        <v>8511979</v>
      </c>
    </row>
    <row r="17" spans="1:34" s="132" customFormat="1" ht="21.75" customHeight="1">
      <c r="A17" s="135">
        <f t="shared" si="5"/>
        <v>14</v>
      </c>
      <c r="B17" s="131" t="s">
        <v>360</v>
      </c>
      <c r="C17" s="133" t="s">
        <v>341</v>
      </c>
      <c r="D17" s="134">
        <v>31178</v>
      </c>
      <c r="E17" s="134">
        <v>836</v>
      </c>
      <c r="F17" s="134">
        <v>91939</v>
      </c>
      <c r="G17" s="134"/>
      <c r="H17" s="134">
        <v>0</v>
      </c>
      <c r="I17" s="134">
        <v>0</v>
      </c>
      <c r="J17" s="134">
        <v>43039</v>
      </c>
      <c r="K17" s="134">
        <v>0</v>
      </c>
      <c r="L17" s="134">
        <v>4365</v>
      </c>
      <c r="M17" s="134">
        <v>1093</v>
      </c>
      <c r="N17" s="136">
        <f t="shared" si="0"/>
        <v>172450</v>
      </c>
      <c r="P17" s="134">
        <v>63610</v>
      </c>
      <c r="Q17" s="134">
        <v>0</v>
      </c>
      <c r="R17" s="134">
        <v>0</v>
      </c>
      <c r="S17" s="134">
        <v>1044</v>
      </c>
      <c r="T17" s="134">
        <v>15400</v>
      </c>
      <c r="U17" s="134">
        <v>3584</v>
      </c>
      <c r="V17" s="134">
        <v>0</v>
      </c>
      <c r="W17" s="134">
        <v>0</v>
      </c>
      <c r="X17" s="134">
        <v>93802</v>
      </c>
      <c r="Y17" s="136">
        <f t="shared" si="1"/>
        <v>177440</v>
      </c>
      <c r="Z17" s="136">
        <f t="shared" si="2"/>
        <v>-4990</v>
      </c>
      <c r="AB17" s="134">
        <v>2123000</v>
      </c>
      <c r="AC17" s="134">
        <v>0</v>
      </c>
      <c r="AD17" s="134">
        <v>148460</v>
      </c>
      <c r="AE17" s="134">
        <v>0</v>
      </c>
      <c r="AF17" s="136">
        <f t="shared" si="3"/>
        <v>2271460</v>
      </c>
      <c r="AG17" s="134">
        <v>0</v>
      </c>
      <c r="AH17" s="136">
        <f t="shared" si="4"/>
        <v>2271460</v>
      </c>
    </row>
    <row r="18" spans="1:34" s="132" customFormat="1" ht="21.75" customHeight="1">
      <c r="A18" s="135">
        <f t="shared" si="5"/>
        <v>15</v>
      </c>
      <c r="B18" s="131" t="s">
        <v>361</v>
      </c>
      <c r="C18" s="133" t="s">
        <v>342</v>
      </c>
      <c r="D18" s="134">
        <v>14979</v>
      </c>
      <c r="E18" s="134">
        <v>0</v>
      </c>
      <c r="F18" s="134">
        <v>0</v>
      </c>
      <c r="G18" s="134"/>
      <c r="H18" s="134">
        <v>2210</v>
      </c>
      <c r="I18" s="134">
        <v>0</v>
      </c>
      <c r="J18" s="134">
        <v>26467</v>
      </c>
      <c r="K18" s="134">
        <v>1028</v>
      </c>
      <c r="L18" s="134">
        <v>0</v>
      </c>
      <c r="M18" s="134">
        <v>56418</v>
      </c>
      <c r="N18" s="136">
        <f t="shared" si="0"/>
        <v>101102</v>
      </c>
      <c r="P18" s="134">
        <v>12372</v>
      </c>
      <c r="Q18" s="134">
        <v>4081</v>
      </c>
      <c r="R18" s="134">
        <v>2346</v>
      </c>
      <c r="S18" s="134">
        <v>8536</v>
      </c>
      <c r="T18" s="134">
        <v>36278</v>
      </c>
      <c r="U18" s="134">
        <v>3519</v>
      </c>
      <c r="V18" s="134">
        <v>2578</v>
      </c>
      <c r="W18" s="134">
        <v>0</v>
      </c>
      <c r="X18" s="134">
        <v>4905</v>
      </c>
      <c r="Y18" s="136">
        <f t="shared" si="1"/>
        <v>74615</v>
      </c>
      <c r="Z18" s="136">
        <f t="shared" si="2"/>
        <v>26487</v>
      </c>
      <c r="AB18" s="134">
        <v>944000</v>
      </c>
      <c r="AC18" s="134">
        <v>4751</v>
      </c>
      <c r="AD18" s="134">
        <v>1348615</v>
      </c>
      <c r="AE18" s="134">
        <v>0</v>
      </c>
      <c r="AF18" s="136">
        <f t="shared" si="3"/>
        <v>2297366</v>
      </c>
      <c r="AG18" s="134">
        <v>0</v>
      </c>
      <c r="AH18" s="136">
        <f t="shared" si="4"/>
        <v>2297366</v>
      </c>
    </row>
    <row r="19" spans="1:34" s="132" customFormat="1" ht="21.75" customHeight="1">
      <c r="A19" s="135">
        <f t="shared" si="5"/>
        <v>16</v>
      </c>
      <c r="B19" s="131" t="s">
        <v>362</v>
      </c>
      <c r="C19" s="133" t="s">
        <v>341</v>
      </c>
      <c r="D19" s="134">
        <v>92830</v>
      </c>
      <c r="E19" s="134">
        <v>11666</v>
      </c>
      <c r="F19" s="134">
        <v>8613</v>
      </c>
      <c r="G19" s="134"/>
      <c r="H19" s="134">
        <v>0</v>
      </c>
      <c r="I19" s="134">
        <v>0</v>
      </c>
      <c r="J19" s="134">
        <v>71196</v>
      </c>
      <c r="K19" s="134">
        <v>1848</v>
      </c>
      <c r="L19" s="134">
        <v>0</v>
      </c>
      <c r="M19" s="134">
        <v>579</v>
      </c>
      <c r="N19" s="136">
        <f t="shared" si="0"/>
        <v>186732</v>
      </c>
      <c r="P19" s="134">
        <v>81090</v>
      </c>
      <c r="Q19" s="134">
        <v>0</v>
      </c>
      <c r="R19" s="134">
        <v>0</v>
      </c>
      <c r="S19" s="134">
        <v>16337</v>
      </c>
      <c r="T19" s="134">
        <v>36947</v>
      </c>
      <c r="U19" s="134">
        <v>20192</v>
      </c>
      <c r="V19" s="134">
        <v>0</v>
      </c>
      <c r="W19" s="134">
        <v>0</v>
      </c>
      <c r="X19" s="134">
        <v>21569</v>
      </c>
      <c r="Y19" s="136">
        <f t="shared" si="1"/>
        <v>176135</v>
      </c>
      <c r="Z19" s="136">
        <f t="shared" si="2"/>
        <v>10597</v>
      </c>
      <c r="AB19" s="134">
        <v>2754218</v>
      </c>
      <c r="AC19" s="134">
        <v>37736</v>
      </c>
      <c r="AD19" s="134">
        <v>41396</v>
      </c>
      <c r="AE19" s="134">
        <v>0</v>
      </c>
      <c r="AF19" s="136">
        <f t="shared" si="3"/>
        <v>2833350</v>
      </c>
      <c r="AG19" s="134">
        <v>3660</v>
      </c>
      <c r="AH19" s="136">
        <f t="shared" si="4"/>
        <v>2829690</v>
      </c>
    </row>
    <row r="20" spans="1:34" s="132" customFormat="1" ht="21.75" customHeight="1">
      <c r="A20" s="135">
        <f t="shared" si="5"/>
        <v>17</v>
      </c>
      <c r="B20" s="131" t="s">
        <v>363</v>
      </c>
      <c r="C20" s="133" t="s">
        <v>345</v>
      </c>
      <c r="D20" s="134">
        <v>94259</v>
      </c>
      <c r="E20" s="134">
        <v>0</v>
      </c>
      <c r="F20" s="134">
        <v>0</v>
      </c>
      <c r="G20" s="134"/>
      <c r="H20" s="134">
        <v>30841</v>
      </c>
      <c r="I20" s="134">
        <v>0</v>
      </c>
      <c r="J20" s="134">
        <v>50909</v>
      </c>
      <c r="K20" s="134">
        <v>5802</v>
      </c>
      <c r="L20" s="134">
        <v>117500</v>
      </c>
      <c r="M20" s="134">
        <v>0</v>
      </c>
      <c r="N20" s="136">
        <f t="shared" si="0"/>
        <v>299311</v>
      </c>
      <c r="P20" s="134">
        <v>57324</v>
      </c>
      <c r="Q20" s="134">
        <v>0</v>
      </c>
      <c r="R20" s="134">
        <v>6167</v>
      </c>
      <c r="S20" s="134">
        <v>89048</v>
      </c>
      <c r="T20" s="134">
        <v>49042</v>
      </c>
      <c r="U20" s="134">
        <v>30659</v>
      </c>
      <c r="V20" s="134">
        <v>0</v>
      </c>
      <c r="W20" s="134">
        <v>0</v>
      </c>
      <c r="X20" s="134">
        <v>35609</v>
      </c>
      <c r="Y20" s="136">
        <f t="shared" si="1"/>
        <v>267849</v>
      </c>
      <c r="Z20" s="136">
        <f t="shared" si="2"/>
        <v>31462</v>
      </c>
      <c r="AB20" s="134">
        <v>3320473</v>
      </c>
      <c r="AC20" s="134">
        <v>50167</v>
      </c>
      <c r="AD20" s="134">
        <v>155382</v>
      </c>
      <c r="AE20" s="134">
        <v>0</v>
      </c>
      <c r="AF20" s="136">
        <f t="shared" si="3"/>
        <v>3526022</v>
      </c>
      <c r="AG20" s="134">
        <v>375312</v>
      </c>
      <c r="AH20" s="136">
        <f t="shared" si="4"/>
        <v>3150710</v>
      </c>
    </row>
    <row r="21" spans="1:34" s="132" customFormat="1" ht="21.75" customHeight="1">
      <c r="A21" s="135">
        <f t="shared" si="5"/>
        <v>18</v>
      </c>
      <c r="B21" s="131" t="s">
        <v>364</v>
      </c>
      <c r="C21" s="133" t="s">
        <v>341</v>
      </c>
      <c r="D21" s="134">
        <v>74940</v>
      </c>
      <c r="E21" s="134">
        <v>3575</v>
      </c>
      <c r="F21" s="134">
        <v>465</v>
      </c>
      <c r="G21" s="134"/>
      <c r="H21" s="134">
        <v>4150</v>
      </c>
      <c r="I21" s="134">
        <v>0</v>
      </c>
      <c r="J21" s="134">
        <v>34216</v>
      </c>
      <c r="K21" s="134">
        <v>58978</v>
      </c>
      <c r="L21" s="134">
        <v>0</v>
      </c>
      <c r="M21" s="134">
        <v>6793</v>
      </c>
      <c r="N21" s="136">
        <f t="shared" si="0"/>
        <v>183117</v>
      </c>
      <c r="P21" s="134">
        <v>57404</v>
      </c>
      <c r="Q21" s="134">
        <v>15600</v>
      </c>
      <c r="R21" s="134">
        <v>7514</v>
      </c>
      <c r="S21" s="134">
        <v>28510</v>
      </c>
      <c r="T21" s="134">
        <v>32422</v>
      </c>
      <c r="U21" s="134">
        <v>10952</v>
      </c>
      <c r="V21" s="134">
        <v>0</v>
      </c>
      <c r="W21" s="134">
        <v>2465</v>
      </c>
      <c r="X21" s="134">
        <v>21581</v>
      </c>
      <c r="Y21" s="136">
        <f t="shared" si="1"/>
        <v>176448</v>
      </c>
      <c r="Z21" s="136">
        <f t="shared" si="2"/>
        <v>6669</v>
      </c>
      <c r="AB21" s="134">
        <v>2122000</v>
      </c>
      <c r="AC21" s="134">
        <v>17957</v>
      </c>
      <c r="AD21" s="134">
        <v>1398966</v>
      </c>
      <c r="AE21" s="134">
        <v>0</v>
      </c>
      <c r="AF21" s="136">
        <f t="shared" si="3"/>
        <v>3538923</v>
      </c>
      <c r="AG21" s="134">
        <v>1678</v>
      </c>
      <c r="AH21" s="136">
        <f t="shared" si="4"/>
        <v>3537245</v>
      </c>
    </row>
    <row r="22" spans="1:34" s="132" customFormat="1" ht="21.75" customHeight="1">
      <c r="A22" s="135">
        <f t="shared" si="5"/>
        <v>19</v>
      </c>
      <c r="B22" s="131" t="s">
        <v>365</v>
      </c>
      <c r="C22" s="133" t="s">
        <v>342</v>
      </c>
      <c r="D22" s="134">
        <v>19141</v>
      </c>
      <c r="E22" s="134">
        <v>0</v>
      </c>
      <c r="F22" s="134">
        <v>180</v>
      </c>
      <c r="G22" s="134"/>
      <c r="H22" s="134">
        <v>0</v>
      </c>
      <c r="I22" s="134">
        <v>0</v>
      </c>
      <c r="J22" s="134">
        <v>6002</v>
      </c>
      <c r="K22" s="134">
        <v>1932</v>
      </c>
      <c r="L22" s="134">
        <v>45726</v>
      </c>
      <c r="M22" s="134">
        <v>1579</v>
      </c>
      <c r="N22" s="136">
        <f t="shared" si="0"/>
        <v>74560</v>
      </c>
      <c r="P22" s="134">
        <v>44645</v>
      </c>
      <c r="Q22" s="134">
        <v>0</v>
      </c>
      <c r="R22" s="134">
        <v>3571</v>
      </c>
      <c r="S22" s="134">
        <v>14665</v>
      </c>
      <c r="T22" s="134">
        <v>12345</v>
      </c>
      <c r="U22" s="134">
        <v>9327</v>
      </c>
      <c r="V22" s="134">
        <v>6100</v>
      </c>
      <c r="W22" s="134">
        <v>0</v>
      </c>
      <c r="X22" s="134">
        <v>0</v>
      </c>
      <c r="Y22" s="136">
        <f t="shared" si="1"/>
        <v>90653</v>
      </c>
      <c r="Z22" s="136">
        <f t="shared" si="2"/>
        <v>-16093</v>
      </c>
      <c r="AB22" s="134">
        <v>910000</v>
      </c>
      <c r="AC22" s="134">
        <v>10200</v>
      </c>
      <c r="AD22" s="134">
        <v>57161</v>
      </c>
      <c r="AE22" s="134">
        <v>0</v>
      </c>
      <c r="AF22" s="136">
        <f t="shared" si="3"/>
        <v>977361</v>
      </c>
      <c r="AG22" s="134">
        <v>0</v>
      </c>
      <c r="AH22" s="136">
        <f t="shared" si="4"/>
        <v>977361</v>
      </c>
    </row>
    <row r="23" spans="1:34" s="132" customFormat="1" ht="21.75" customHeight="1">
      <c r="A23" s="135">
        <f t="shared" si="5"/>
        <v>20</v>
      </c>
      <c r="B23" s="131" t="s">
        <v>366</v>
      </c>
      <c r="C23" s="133" t="s">
        <v>367</v>
      </c>
      <c r="D23" s="134">
        <v>51683</v>
      </c>
      <c r="E23" s="134">
        <v>0</v>
      </c>
      <c r="F23" s="134">
        <v>5751</v>
      </c>
      <c r="G23" s="134"/>
      <c r="H23" s="134">
        <v>22030</v>
      </c>
      <c r="I23" s="134">
        <v>0</v>
      </c>
      <c r="J23" s="134">
        <v>15890</v>
      </c>
      <c r="K23" s="134">
        <v>4305</v>
      </c>
      <c r="L23" s="134">
        <v>4476</v>
      </c>
      <c r="M23" s="134">
        <v>325</v>
      </c>
      <c r="N23" s="136">
        <f t="shared" si="0"/>
        <v>104460</v>
      </c>
      <c r="P23" s="134">
        <v>32741</v>
      </c>
      <c r="Q23" s="134">
        <v>0</v>
      </c>
      <c r="R23" s="134">
        <v>4327</v>
      </c>
      <c r="S23" s="134">
        <v>0</v>
      </c>
      <c r="T23" s="134">
        <v>22688</v>
      </c>
      <c r="U23" s="134">
        <v>22112</v>
      </c>
      <c r="V23" s="134">
        <v>5849</v>
      </c>
      <c r="W23" s="134">
        <v>0</v>
      </c>
      <c r="X23" s="134">
        <v>0</v>
      </c>
      <c r="Y23" s="136">
        <f t="shared" si="1"/>
        <v>87717</v>
      </c>
      <c r="Z23" s="136">
        <f t="shared" si="2"/>
        <v>16743</v>
      </c>
      <c r="AB23" s="134">
        <v>1015000</v>
      </c>
      <c r="AC23" s="134">
        <v>72072</v>
      </c>
      <c r="AD23" s="134">
        <v>136193</v>
      </c>
      <c r="AE23" s="134">
        <v>0</v>
      </c>
      <c r="AF23" s="136">
        <f t="shared" si="3"/>
        <v>1223265</v>
      </c>
      <c r="AG23" s="134">
        <v>0</v>
      </c>
      <c r="AH23" s="136">
        <f t="shared" si="4"/>
        <v>1223265</v>
      </c>
    </row>
    <row r="24" spans="1:34" s="132" customFormat="1" ht="21.75" customHeight="1">
      <c r="A24" s="135">
        <f t="shared" si="5"/>
        <v>21</v>
      </c>
      <c r="B24" s="131" t="s">
        <v>368</v>
      </c>
      <c r="C24" s="133" t="s">
        <v>342</v>
      </c>
      <c r="D24" s="134">
        <v>40842</v>
      </c>
      <c r="E24" s="134">
        <v>437</v>
      </c>
      <c r="F24" s="134">
        <v>0</v>
      </c>
      <c r="G24" s="134"/>
      <c r="H24" s="134">
        <v>435</v>
      </c>
      <c r="I24" s="134">
        <v>500</v>
      </c>
      <c r="J24" s="134">
        <v>37718</v>
      </c>
      <c r="K24" s="134">
        <v>13402</v>
      </c>
      <c r="L24" s="134">
        <v>0</v>
      </c>
      <c r="M24" s="134">
        <v>4639</v>
      </c>
      <c r="N24" s="136">
        <f t="shared" si="0"/>
        <v>97973</v>
      </c>
      <c r="P24" s="134">
        <v>18083</v>
      </c>
      <c r="Q24" s="134">
        <v>0</v>
      </c>
      <c r="R24" s="134">
        <v>774</v>
      </c>
      <c r="S24" s="134">
        <v>7759</v>
      </c>
      <c r="T24" s="134">
        <v>37067</v>
      </c>
      <c r="U24" s="134">
        <v>7154</v>
      </c>
      <c r="V24" s="134">
        <v>1069</v>
      </c>
      <c r="W24" s="134">
        <v>0</v>
      </c>
      <c r="X24" s="134">
        <v>12356</v>
      </c>
      <c r="Y24" s="136">
        <f t="shared" si="1"/>
        <v>84262</v>
      </c>
      <c r="Z24" s="136">
        <f t="shared" si="2"/>
        <v>13711</v>
      </c>
      <c r="AB24" s="134">
        <v>2521000</v>
      </c>
      <c r="AC24" s="134">
        <v>0</v>
      </c>
      <c r="AD24" s="134">
        <v>327628</v>
      </c>
      <c r="AE24" s="134">
        <v>0</v>
      </c>
      <c r="AF24" s="136">
        <f t="shared" si="3"/>
        <v>2848628</v>
      </c>
      <c r="AG24" s="134">
        <v>2408</v>
      </c>
      <c r="AH24" s="136">
        <f t="shared" si="4"/>
        <v>2846220</v>
      </c>
    </row>
    <row r="25" spans="1:34" s="132" customFormat="1" ht="21.75" customHeight="1">
      <c r="A25" s="135">
        <f t="shared" si="5"/>
        <v>22</v>
      </c>
      <c r="B25" s="131" t="s">
        <v>369</v>
      </c>
      <c r="C25" s="133" t="s">
        <v>341</v>
      </c>
      <c r="D25" s="134">
        <v>0</v>
      </c>
      <c r="E25" s="134">
        <v>0</v>
      </c>
      <c r="F25" s="134">
        <v>0</v>
      </c>
      <c r="G25" s="134"/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6">
        <f t="shared" si="0"/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6">
        <f t="shared" si="1"/>
        <v>0</v>
      </c>
      <c r="Z25" s="136">
        <f t="shared" si="2"/>
        <v>0</v>
      </c>
      <c r="AB25" s="134">
        <v>0</v>
      </c>
      <c r="AC25" s="134">
        <v>0</v>
      </c>
      <c r="AD25" s="134">
        <v>0</v>
      </c>
      <c r="AE25" s="134">
        <v>0</v>
      </c>
      <c r="AF25" s="136">
        <f t="shared" si="3"/>
        <v>0</v>
      </c>
      <c r="AG25" s="134">
        <v>0</v>
      </c>
      <c r="AH25" s="136">
        <f t="shared" si="4"/>
        <v>0</v>
      </c>
    </row>
    <row r="26" spans="1:34" s="132" customFormat="1" ht="21.75" customHeight="1">
      <c r="A26" s="135">
        <f t="shared" si="5"/>
        <v>23</v>
      </c>
      <c r="B26" s="131" t="s">
        <v>370</v>
      </c>
      <c r="C26" s="133" t="s">
        <v>341</v>
      </c>
      <c r="D26" s="134">
        <v>0</v>
      </c>
      <c r="E26" s="134">
        <v>0</v>
      </c>
      <c r="F26" s="134">
        <v>0</v>
      </c>
      <c r="G26" s="134"/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6">
        <f t="shared" si="0"/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6">
        <f t="shared" si="1"/>
        <v>0</v>
      </c>
      <c r="Z26" s="136">
        <f t="shared" si="2"/>
        <v>0</v>
      </c>
      <c r="AB26" s="134">
        <v>0</v>
      </c>
      <c r="AC26" s="134">
        <v>0</v>
      </c>
      <c r="AD26" s="134">
        <v>0</v>
      </c>
      <c r="AE26" s="134">
        <v>0</v>
      </c>
      <c r="AF26" s="136">
        <f t="shared" si="3"/>
        <v>0</v>
      </c>
      <c r="AG26" s="134">
        <v>0</v>
      </c>
      <c r="AH26" s="136">
        <f t="shared" si="4"/>
        <v>0</v>
      </c>
    </row>
    <row r="27" spans="1:34" s="132" customFormat="1" ht="21.75" customHeight="1">
      <c r="A27" s="135">
        <f t="shared" si="5"/>
        <v>24</v>
      </c>
      <c r="B27" s="131" t="s">
        <v>371</v>
      </c>
      <c r="C27" s="133" t="s">
        <v>341</v>
      </c>
      <c r="D27" s="134">
        <v>133617</v>
      </c>
      <c r="E27" s="134">
        <v>0</v>
      </c>
      <c r="F27" s="134">
        <v>0</v>
      </c>
      <c r="G27" s="134"/>
      <c r="H27" s="134">
        <v>3478</v>
      </c>
      <c r="I27" s="134">
        <v>0</v>
      </c>
      <c r="J27" s="134">
        <v>48064</v>
      </c>
      <c r="K27" s="134">
        <v>13312</v>
      </c>
      <c r="L27" s="134">
        <v>39677</v>
      </c>
      <c r="M27" s="134">
        <v>21720</v>
      </c>
      <c r="N27" s="136">
        <f t="shared" si="0"/>
        <v>259868</v>
      </c>
      <c r="P27" s="134">
        <v>54503</v>
      </c>
      <c r="Q27" s="134">
        <v>17056</v>
      </c>
      <c r="R27" s="134">
        <v>3217</v>
      </c>
      <c r="S27" s="134">
        <v>46775</v>
      </c>
      <c r="T27" s="134">
        <v>72514</v>
      </c>
      <c r="U27" s="134">
        <v>60564</v>
      </c>
      <c r="V27" s="134">
        <v>1175</v>
      </c>
      <c r="W27" s="134">
        <v>0</v>
      </c>
      <c r="X27" s="134">
        <v>0</v>
      </c>
      <c r="Y27" s="136">
        <f t="shared" si="1"/>
        <v>255804</v>
      </c>
      <c r="Z27" s="136">
        <f t="shared" si="2"/>
        <v>4064</v>
      </c>
      <c r="AB27" s="134">
        <v>745000</v>
      </c>
      <c r="AC27" s="134">
        <v>19537</v>
      </c>
      <c r="AD27" s="134">
        <v>392341</v>
      </c>
      <c r="AE27" s="134">
        <v>0</v>
      </c>
      <c r="AF27" s="136">
        <f t="shared" si="3"/>
        <v>1156878</v>
      </c>
      <c r="AG27" s="134">
        <v>23087</v>
      </c>
      <c r="AH27" s="136">
        <f t="shared" si="4"/>
        <v>1133791</v>
      </c>
    </row>
    <row r="28" spans="1:34" s="132" customFormat="1" ht="21.75" customHeight="1">
      <c r="A28" s="135">
        <f t="shared" si="5"/>
        <v>25</v>
      </c>
      <c r="B28" s="131" t="s">
        <v>372</v>
      </c>
      <c r="C28" s="133" t="s">
        <v>341</v>
      </c>
      <c r="D28" s="134">
        <v>55660</v>
      </c>
      <c r="E28" s="134">
        <v>0</v>
      </c>
      <c r="F28" s="134">
        <v>0</v>
      </c>
      <c r="G28" s="134"/>
      <c r="H28" s="134">
        <v>0</v>
      </c>
      <c r="I28" s="134">
        <v>0</v>
      </c>
      <c r="J28" s="134">
        <v>4260</v>
      </c>
      <c r="K28" s="134">
        <v>8779</v>
      </c>
      <c r="L28" s="134">
        <v>5535</v>
      </c>
      <c r="M28" s="134">
        <v>2527</v>
      </c>
      <c r="N28" s="136">
        <f t="shared" si="0"/>
        <v>76761</v>
      </c>
      <c r="P28" s="134">
        <v>55764</v>
      </c>
      <c r="Q28" s="134">
        <v>0</v>
      </c>
      <c r="R28" s="134">
        <v>653</v>
      </c>
      <c r="S28" s="134">
        <v>0</v>
      </c>
      <c r="T28" s="134">
        <v>8304</v>
      </c>
      <c r="U28" s="134">
        <v>4330</v>
      </c>
      <c r="V28" s="134">
        <v>0</v>
      </c>
      <c r="W28" s="134">
        <v>0</v>
      </c>
      <c r="X28" s="134">
        <v>4944</v>
      </c>
      <c r="Y28" s="136">
        <f t="shared" si="1"/>
        <v>73995</v>
      </c>
      <c r="Z28" s="136">
        <f t="shared" si="2"/>
        <v>2766</v>
      </c>
      <c r="AB28" s="134">
        <v>0</v>
      </c>
      <c r="AC28" s="134">
        <v>0</v>
      </c>
      <c r="AD28" s="134">
        <v>213832</v>
      </c>
      <c r="AE28" s="134">
        <v>0</v>
      </c>
      <c r="AF28" s="136">
        <f t="shared" si="3"/>
        <v>213832</v>
      </c>
      <c r="AG28" s="134">
        <v>0</v>
      </c>
      <c r="AH28" s="136">
        <f t="shared" si="4"/>
        <v>213832</v>
      </c>
    </row>
    <row r="29" spans="1:34" s="132" customFormat="1" ht="21.75" customHeight="1">
      <c r="A29" s="135">
        <f t="shared" si="5"/>
        <v>26</v>
      </c>
      <c r="B29" s="131" t="s">
        <v>373</v>
      </c>
      <c r="C29" s="133" t="s">
        <v>341</v>
      </c>
      <c r="D29" s="134">
        <v>15581</v>
      </c>
      <c r="E29" s="134">
        <v>0</v>
      </c>
      <c r="F29" s="134">
        <v>0</v>
      </c>
      <c r="G29" s="134"/>
      <c r="H29" s="134">
        <v>0</v>
      </c>
      <c r="I29" s="134">
        <v>5000</v>
      </c>
      <c r="J29" s="134">
        <v>400</v>
      </c>
      <c r="K29" s="134">
        <v>729</v>
      </c>
      <c r="L29" s="134">
        <v>8767</v>
      </c>
      <c r="M29" s="134">
        <v>472</v>
      </c>
      <c r="N29" s="136">
        <f t="shared" si="0"/>
        <v>30949</v>
      </c>
      <c r="P29" s="134">
        <v>4450</v>
      </c>
      <c r="Q29" s="134">
        <v>0</v>
      </c>
      <c r="R29" s="134">
        <v>-1015</v>
      </c>
      <c r="S29" s="134">
        <v>0</v>
      </c>
      <c r="T29" s="134">
        <v>16539</v>
      </c>
      <c r="U29" s="134">
        <v>9782</v>
      </c>
      <c r="V29" s="134">
        <v>1425</v>
      </c>
      <c r="W29" s="134">
        <v>0</v>
      </c>
      <c r="X29" s="134">
        <v>3895</v>
      </c>
      <c r="Y29" s="136">
        <f t="shared" si="1"/>
        <v>35076</v>
      </c>
      <c r="Z29" s="136">
        <f t="shared" si="2"/>
        <v>-4127</v>
      </c>
      <c r="AB29" s="134">
        <v>0</v>
      </c>
      <c r="AC29" s="134">
        <v>8595</v>
      </c>
      <c r="AD29" s="134">
        <v>123912</v>
      </c>
      <c r="AE29" s="134">
        <v>0</v>
      </c>
      <c r="AF29" s="136">
        <f t="shared" si="3"/>
        <v>132507</v>
      </c>
      <c r="AG29" s="134">
        <v>1407</v>
      </c>
      <c r="AH29" s="136">
        <f t="shared" si="4"/>
        <v>131100</v>
      </c>
    </row>
    <row r="30" spans="1:34" s="132" customFormat="1" ht="21.75" customHeight="1">
      <c r="A30" s="135">
        <f t="shared" si="5"/>
        <v>27</v>
      </c>
      <c r="B30" s="131" t="s">
        <v>374</v>
      </c>
      <c r="C30" s="133" t="s">
        <v>342</v>
      </c>
      <c r="D30" s="134">
        <v>65612</v>
      </c>
      <c r="E30" s="134">
        <v>285</v>
      </c>
      <c r="F30" s="134">
        <v>0</v>
      </c>
      <c r="G30" s="134"/>
      <c r="H30" s="134">
        <v>0</v>
      </c>
      <c r="I30" s="134">
        <v>0</v>
      </c>
      <c r="J30" s="134">
        <v>9575</v>
      </c>
      <c r="K30" s="134">
        <v>3391</v>
      </c>
      <c r="L30" s="134">
        <v>0</v>
      </c>
      <c r="M30" s="134">
        <v>926</v>
      </c>
      <c r="N30" s="136">
        <f t="shared" si="0"/>
        <v>79789</v>
      </c>
      <c r="P30" s="134">
        <v>15931</v>
      </c>
      <c r="Q30" s="134">
        <v>0</v>
      </c>
      <c r="R30" s="134">
        <v>4467</v>
      </c>
      <c r="S30" s="134">
        <v>5437</v>
      </c>
      <c r="T30" s="134">
        <v>32286</v>
      </c>
      <c r="U30" s="134">
        <v>10956</v>
      </c>
      <c r="V30" s="134">
        <v>1295</v>
      </c>
      <c r="W30" s="134">
        <v>0</v>
      </c>
      <c r="X30" s="134">
        <v>6846</v>
      </c>
      <c r="Y30" s="136">
        <f t="shared" si="1"/>
        <v>77218</v>
      </c>
      <c r="Z30" s="136">
        <f t="shared" si="2"/>
        <v>2571</v>
      </c>
      <c r="AB30" s="134">
        <v>898000</v>
      </c>
      <c r="AC30" s="134">
        <v>31000</v>
      </c>
      <c r="AD30" s="134">
        <v>83960</v>
      </c>
      <c r="AE30" s="134">
        <v>0</v>
      </c>
      <c r="AF30" s="136">
        <f t="shared" si="3"/>
        <v>1012960</v>
      </c>
      <c r="AG30" s="134">
        <v>0</v>
      </c>
      <c r="AH30" s="136">
        <f t="shared" si="4"/>
        <v>1012960</v>
      </c>
    </row>
    <row r="31" spans="1:34" s="132" customFormat="1" ht="21.75" customHeight="1">
      <c r="A31" s="135">
        <f t="shared" si="5"/>
        <v>28</v>
      </c>
      <c r="B31" s="131" t="s">
        <v>375</v>
      </c>
      <c r="C31" s="133" t="s">
        <v>342</v>
      </c>
      <c r="D31" s="134">
        <v>128089</v>
      </c>
      <c r="E31" s="134">
        <v>0</v>
      </c>
      <c r="F31" s="134">
        <v>0</v>
      </c>
      <c r="G31" s="134"/>
      <c r="H31" s="134">
        <v>0</v>
      </c>
      <c r="I31" s="134">
        <v>0</v>
      </c>
      <c r="J31" s="134">
        <v>0</v>
      </c>
      <c r="K31" s="134">
        <v>587</v>
      </c>
      <c r="L31" s="134">
        <v>5890</v>
      </c>
      <c r="M31" s="134">
        <v>6595</v>
      </c>
      <c r="N31" s="136">
        <f t="shared" si="0"/>
        <v>141161</v>
      </c>
      <c r="P31" s="134">
        <v>0</v>
      </c>
      <c r="Q31" s="134">
        <v>0</v>
      </c>
      <c r="R31" s="134">
        <v>0</v>
      </c>
      <c r="S31" s="134">
        <v>15992</v>
      </c>
      <c r="T31" s="134">
        <v>32640</v>
      </c>
      <c r="U31" s="134">
        <v>28121</v>
      </c>
      <c r="V31" s="134">
        <v>0</v>
      </c>
      <c r="W31" s="134">
        <v>0</v>
      </c>
      <c r="X31" s="134">
        <v>39779</v>
      </c>
      <c r="Y31" s="136">
        <f t="shared" si="1"/>
        <v>116532</v>
      </c>
      <c r="Z31" s="136">
        <f t="shared" si="2"/>
        <v>24629</v>
      </c>
      <c r="AB31" s="134">
        <v>423682</v>
      </c>
      <c r="AC31" s="134">
        <v>16665</v>
      </c>
      <c r="AD31" s="134">
        <v>57315</v>
      </c>
      <c r="AE31" s="134">
        <v>0</v>
      </c>
      <c r="AF31" s="136">
        <f t="shared" si="3"/>
        <v>497662</v>
      </c>
      <c r="AG31" s="134">
        <v>74694</v>
      </c>
      <c r="AH31" s="136">
        <f t="shared" si="4"/>
        <v>422968</v>
      </c>
    </row>
    <row r="32" spans="1:34" s="132" customFormat="1" ht="21.75" customHeight="1">
      <c r="A32" s="135">
        <f t="shared" si="5"/>
        <v>29</v>
      </c>
      <c r="B32" s="131" t="s">
        <v>376</v>
      </c>
      <c r="C32" s="133" t="s">
        <v>341</v>
      </c>
      <c r="D32" s="134">
        <v>46638</v>
      </c>
      <c r="E32" s="134">
        <v>0</v>
      </c>
      <c r="F32" s="134">
        <v>0</v>
      </c>
      <c r="G32" s="134"/>
      <c r="H32" s="134">
        <v>3000</v>
      </c>
      <c r="I32" s="134">
        <v>0</v>
      </c>
      <c r="J32" s="134">
        <v>29349</v>
      </c>
      <c r="K32" s="134">
        <v>2452</v>
      </c>
      <c r="L32" s="134">
        <v>0</v>
      </c>
      <c r="M32" s="134">
        <v>12319</v>
      </c>
      <c r="N32" s="136">
        <f t="shared" si="0"/>
        <v>93758</v>
      </c>
      <c r="P32" s="134">
        <v>20905</v>
      </c>
      <c r="Q32" s="134">
        <v>0</v>
      </c>
      <c r="R32" s="134">
        <v>14598</v>
      </c>
      <c r="S32" s="134">
        <v>0</v>
      </c>
      <c r="T32" s="134">
        <v>25255</v>
      </c>
      <c r="U32" s="134">
        <v>2620</v>
      </c>
      <c r="V32" s="134">
        <v>0</v>
      </c>
      <c r="W32" s="134">
        <v>0</v>
      </c>
      <c r="X32" s="134">
        <v>5334</v>
      </c>
      <c r="Y32" s="136">
        <f t="shared" si="1"/>
        <v>68712</v>
      </c>
      <c r="Z32" s="136">
        <f t="shared" si="2"/>
        <v>25046</v>
      </c>
      <c r="AB32" s="134">
        <v>506812</v>
      </c>
      <c r="AC32" s="134">
        <v>12642</v>
      </c>
      <c r="AD32" s="134">
        <v>75686</v>
      </c>
      <c r="AE32" s="134">
        <v>0</v>
      </c>
      <c r="AF32" s="136">
        <f t="shared" si="3"/>
        <v>595140</v>
      </c>
      <c r="AG32" s="134">
        <v>4824</v>
      </c>
      <c r="AH32" s="136">
        <f t="shared" si="4"/>
        <v>590316</v>
      </c>
    </row>
    <row r="33" spans="1:34" s="132" customFormat="1" ht="21.75" customHeight="1">
      <c r="A33" s="135">
        <f t="shared" si="5"/>
        <v>30</v>
      </c>
      <c r="B33" s="131" t="s">
        <v>377</v>
      </c>
      <c r="C33" s="133" t="s">
        <v>345</v>
      </c>
      <c r="D33" s="134">
        <v>12409</v>
      </c>
      <c r="E33" s="134">
        <v>0</v>
      </c>
      <c r="F33" s="134">
        <v>0</v>
      </c>
      <c r="G33" s="134"/>
      <c r="H33" s="134">
        <v>0</v>
      </c>
      <c r="I33" s="134">
        <v>0</v>
      </c>
      <c r="J33" s="134">
        <v>1452</v>
      </c>
      <c r="K33" s="134">
        <v>19795</v>
      </c>
      <c r="L33" s="134">
        <v>0</v>
      </c>
      <c r="M33" s="134">
        <v>0</v>
      </c>
      <c r="N33" s="136">
        <f t="shared" si="0"/>
        <v>33656</v>
      </c>
      <c r="P33" s="134">
        <v>0</v>
      </c>
      <c r="Q33" s="134">
        <v>0</v>
      </c>
      <c r="R33" s="134">
        <v>11429</v>
      </c>
      <c r="S33" s="134">
        <v>13</v>
      </c>
      <c r="T33" s="134">
        <v>9441</v>
      </c>
      <c r="U33" s="134">
        <v>3157</v>
      </c>
      <c r="V33" s="134">
        <v>0</v>
      </c>
      <c r="W33" s="134">
        <v>0</v>
      </c>
      <c r="X33" s="134">
        <v>4391</v>
      </c>
      <c r="Y33" s="136">
        <f t="shared" si="1"/>
        <v>28431</v>
      </c>
      <c r="Z33" s="136">
        <f t="shared" si="2"/>
        <v>5225</v>
      </c>
      <c r="AB33" s="134">
        <v>787587</v>
      </c>
      <c r="AC33" s="134">
        <v>0</v>
      </c>
      <c r="AD33" s="134">
        <v>45433</v>
      </c>
      <c r="AE33" s="134">
        <v>0</v>
      </c>
      <c r="AF33" s="136">
        <f t="shared" si="3"/>
        <v>833020</v>
      </c>
      <c r="AG33" s="134">
        <v>0</v>
      </c>
      <c r="AH33" s="136">
        <f t="shared" si="4"/>
        <v>833020</v>
      </c>
    </row>
    <row r="34" spans="1:34" s="132" customFormat="1" ht="21.75" customHeight="1">
      <c r="A34" s="135">
        <f t="shared" si="5"/>
        <v>31</v>
      </c>
      <c r="B34" s="131" t="s">
        <v>378</v>
      </c>
      <c r="C34" s="133" t="s">
        <v>342</v>
      </c>
      <c r="D34" s="134">
        <v>70809</v>
      </c>
      <c r="E34" s="134">
        <v>4689</v>
      </c>
      <c r="F34" s="134">
        <v>304</v>
      </c>
      <c r="G34" s="134"/>
      <c r="H34" s="134">
        <v>3450</v>
      </c>
      <c r="I34" s="134">
        <v>5963</v>
      </c>
      <c r="J34" s="134">
        <v>41230</v>
      </c>
      <c r="K34" s="134">
        <v>352</v>
      </c>
      <c r="L34" s="134">
        <v>0</v>
      </c>
      <c r="M34" s="134">
        <v>2759</v>
      </c>
      <c r="N34" s="136">
        <f t="shared" si="0"/>
        <v>129556</v>
      </c>
      <c r="P34" s="134">
        <v>43694</v>
      </c>
      <c r="Q34" s="134">
        <v>8967</v>
      </c>
      <c r="R34" s="134">
        <v>1411</v>
      </c>
      <c r="S34" s="134">
        <v>0</v>
      </c>
      <c r="T34" s="134">
        <v>35477</v>
      </c>
      <c r="U34" s="134">
        <v>8157</v>
      </c>
      <c r="V34" s="134">
        <v>0</v>
      </c>
      <c r="W34" s="134">
        <v>0</v>
      </c>
      <c r="X34" s="134">
        <v>35453</v>
      </c>
      <c r="Y34" s="136">
        <f t="shared" si="1"/>
        <v>133159</v>
      </c>
      <c r="Z34" s="136">
        <f t="shared" si="2"/>
        <v>-3603</v>
      </c>
      <c r="AB34" s="134">
        <v>1475000</v>
      </c>
      <c r="AC34" s="134">
        <v>0</v>
      </c>
      <c r="AD34" s="134">
        <v>46204</v>
      </c>
      <c r="AE34" s="134">
        <v>0</v>
      </c>
      <c r="AF34" s="136">
        <f t="shared" si="3"/>
        <v>1521204</v>
      </c>
      <c r="AG34" s="134">
        <v>37131</v>
      </c>
      <c r="AH34" s="136">
        <f t="shared" si="4"/>
        <v>1484073</v>
      </c>
    </row>
    <row r="35" spans="1:34" s="132" customFormat="1" ht="21.75" customHeight="1">
      <c r="A35" s="135">
        <f t="shared" si="5"/>
        <v>32</v>
      </c>
      <c r="B35" s="131" t="s">
        <v>379</v>
      </c>
      <c r="C35" s="133" t="s">
        <v>342</v>
      </c>
      <c r="D35" s="134">
        <v>22916</v>
      </c>
      <c r="E35" s="134">
        <v>5000</v>
      </c>
      <c r="F35" s="134">
        <v>0</v>
      </c>
      <c r="G35" s="134"/>
      <c r="H35" s="134">
        <v>0</v>
      </c>
      <c r="I35" s="134">
        <v>0</v>
      </c>
      <c r="J35" s="134">
        <v>11924</v>
      </c>
      <c r="K35" s="134">
        <v>3946</v>
      </c>
      <c r="L35" s="134">
        <v>224</v>
      </c>
      <c r="M35" s="134">
        <v>0</v>
      </c>
      <c r="N35" s="136">
        <f t="shared" si="0"/>
        <v>44010</v>
      </c>
      <c r="P35" s="134">
        <v>12203</v>
      </c>
      <c r="Q35" s="134">
        <v>0</v>
      </c>
      <c r="R35" s="134">
        <v>0</v>
      </c>
      <c r="S35" s="134">
        <v>3688</v>
      </c>
      <c r="T35" s="134">
        <v>8261</v>
      </c>
      <c r="U35" s="134">
        <v>3608</v>
      </c>
      <c r="V35" s="134">
        <v>17860</v>
      </c>
      <c r="W35" s="134">
        <v>0</v>
      </c>
      <c r="X35" s="134">
        <v>1365</v>
      </c>
      <c r="Y35" s="136">
        <f t="shared" si="1"/>
        <v>46985</v>
      </c>
      <c r="Z35" s="136">
        <f t="shared" si="2"/>
        <v>-2975</v>
      </c>
      <c r="AB35" s="134">
        <v>0</v>
      </c>
      <c r="AC35" s="134">
        <v>1860</v>
      </c>
      <c r="AD35" s="134">
        <v>81095</v>
      </c>
      <c r="AE35" s="134">
        <v>631</v>
      </c>
      <c r="AF35" s="136">
        <f t="shared" si="3"/>
        <v>83586</v>
      </c>
      <c r="AG35" s="134">
        <v>235</v>
      </c>
      <c r="AH35" s="136">
        <f t="shared" si="4"/>
        <v>83351</v>
      </c>
    </row>
    <row r="36" spans="1:34" s="132" customFormat="1" ht="21.75" customHeight="1">
      <c r="A36" s="135">
        <f t="shared" si="5"/>
        <v>33</v>
      </c>
      <c r="B36" s="131" t="s">
        <v>380</v>
      </c>
      <c r="C36" s="133" t="s">
        <v>342</v>
      </c>
      <c r="D36" s="134">
        <v>51338</v>
      </c>
      <c r="E36" s="134">
        <v>1241</v>
      </c>
      <c r="F36" s="134">
        <v>0</v>
      </c>
      <c r="G36" s="134"/>
      <c r="H36" s="134">
        <v>0</v>
      </c>
      <c r="I36" s="134">
        <v>0</v>
      </c>
      <c r="J36" s="134">
        <v>14715</v>
      </c>
      <c r="K36" s="134">
        <v>0</v>
      </c>
      <c r="L36" s="134">
        <v>0</v>
      </c>
      <c r="M36" s="134">
        <v>31120</v>
      </c>
      <c r="N36" s="136">
        <f t="shared" si="0"/>
        <v>98414</v>
      </c>
      <c r="P36" s="134">
        <v>50760</v>
      </c>
      <c r="Q36" s="134">
        <v>10562</v>
      </c>
      <c r="R36" s="134">
        <v>4992</v>
      </c>
      <c r="S36" s="134">
        <v>0</v>
      </c>
      <c r="T36" s="134">
        <v>15968</v>
      </c>
      <c r="U36" s="134">
        <v>24903</v>
      </c>
      <c r="V36" s="134">
        <v>0</v>
      </c>
      <c r="W36" s="134">
        <v>0</v>
      </c>
      <c r="X36" s="134">
        <v>9007</v>
      </c>
      <c r="Y36" s="136">
        <f t="shared" si="1"/>
        <v>116192</v>
      </c>
      <c r="Z36" s="136">
        <f t="shared" si="2"/>
        <v>-17778</v>
      </c>
      <c r="AB36" s="134">
        <v>1142444</v>
      </c>
      <c r="AC36" s="134">
        <v>8346</v>
      </c>
      <c r="AD36" s="134">
        <v>106888</v>
      </c>
      <c r="AE36" s="134">
        <v>0</v>
      </c>
      <c r="AF36" s="136">
        <f t="shared" si="3"/>
        <v>1257678</v>
      </c>
      <c r="AG36" s="134">
        <v>4424</v>
      </c>
      <c r="AH36" s="136">
        <f t="shared" si="4"/>
        <v>1253254</v>
      </c>
    </row>
    <row r="37" spans="1:34" s="132" customFormat="1" ht="21.75" customHeight="1">
      <c r="A37" s="135">
        <f t="shared" si="5"/>
        <v>34</v>
      </c>
      <c r="B37" s="131" t="s">
        <v>381</v>
      </c>
      <c r="C37" s="133" t="s">
        <v>342</v>
      </c>
      <c r="D37" s="134">
        <v>46458</v>
      </c>
      <c r="E37" s="134">
        <v>829</v>
      </c>
      <c r="F37" s="134">
        <v>0</v>
      </c>
      <c r="G37" s="134"/>
      <c r="H37" s="134">
        <v>0</v>
      </c>
      <c r="I37" s="134">
        <v>0</v>
      </c>
      <c r="J37" s="134">
        <v>11468</v>
      </c>
      <c r="K37" s="134">
        <v>3013</v>
      </c>
      <c r="L37" s="134">
        <v>870</v>
      </c>
      <c r="M37" s="134">
        <v>0</v>
      </c>
      <c r="N37" s="136">
        <f t="shared" si="0"/>
        <v>62638</v>
      </c>
      <c r="P37" s="134">
        <v>0</v>
      </c>
      <c r="Q37" s="134">
        <v>0</v>
      </c>
      <c r="R37" s="134">
        <v>3324</v>
      </c>
      <c r="S37" s="134">
        <v>10251</v>
      </c>
      <c r="T37" s="134">
        <v>17600</v>
      </c>
      <c r="U37" s="134">
        <v>3748</v>
      </c>
      <c r="V37" s="134">
        <v>2039</v>
      </c>
      <c r="W37" s="134">
        <v>0</v>
      </c>
      <c r="X37" s="134">
        <v>2518</v>
      </c>
      <c r="Y37" s="136">
        <f t="shared" si="1"/>
        <v>39480</v>
      </c>
      <c r="Z37" s="136">
        <f t="shared" si="2"/>
        <v>23158</v>
      </c>
      <c r="AB37" s="134">
        <v>595000</v>
      </c>
      <c r="AC37" s="134">
        <v>0</v>
      </c>
      <c r="AD37" s="134">
        <v>96154</v>
      </c>
      <c r="AE37" s="134">
        <v>0</v>
      </c>
      <c r="AF37" s="136">
        <f t="shared" si="3"/>
        <v>691154</v>
      </c>
      <c r="AG37" s="134">
        <v>306</v>
      </c>
      <c r="AH37" s="136">
        <f t="shared" si="4"/>
        <v>690848</v>
      </c>
    </row>
    <row r="38" spans="1:34" s="132" customFormat="1" ht="21.75" customHeight="1">
      <c r="A38" s="135">
        <f t="shared" si="5"/>
        <v>35</v>
      </c>
      <c r="B38" s="131" t="s">
        <v>382</v>
      </c>
      <c r="C38" s="133" t="s">
        <v>342</v>
      </c>
      <c r="D38" s="134">
        <v>39318</v>
      </c>
      <c r="E38" s="134">
        <v>3900</v>
      </c>
      <c r="F38" s="134">
        <v>2782</v>
      </c>
      <c r="G38" s="134"/>
      <c r="H38" s="134">
        <v>0</v>
      </c>
      <c r="I38" s="134">
        <v>0</v>
      </c>
      <c r="J38" s="134">
        <v>18764</v>
      </c>
      <c r="K38" s="134">
        <v>2675</v>
      </c>
      <c r="L38" s="134">
        <v>0</v>
      </c>
      <c r="M38" s="134">
        <v>7029</v>
      </c>
      <c r="N38" s="136">
        <f t="shared" si="0"/>
        <v>74468</v>
      </c>
      <c r="P38" s="134">
        <v>33949</v>
      </c>
      <c r="Q38" s="134">
        <v>10400</v>
      </c>
      <c r="R38" s="134">
        <v>1780</v>
      </c>
      <c r="S38" s="134">
        <v>0</v>
      </c>
      <c r="T38" s="134">
        <v>18466</v>
      </c>
      <c r="U38" s="134">
        <v>7262</v>
      </c>
      <c r="V38" s="134">
        <v>0</v>
      </c>
      <c r="W38" s="134">
        <v>0</v>
      </c>
      <c r="X38" s="134">
        <v>3673</v>
      </c>
      <c r="Y38" s="136">
        <f t="shared" si="1"/>
        <v>75530</v>
      </c>
      <c r="Z38" s="136">
        <f t="shared" si="2"/>
        <v>-1062</v>
      </c>
      <c r="AB38" s="134">
        <v>645000</v>
      </c>
      <c r="AC38" s="134">
        <v>17266</v>
      </c>
      <c r="AD38" s="134">
        <v>48364</v>
      </c>
      <c r="AE38" s="134">
        <v>0</v>
      </c>
      <c r="AF38" s="136">
        <f t="shared" si="3"/>
        <v>710630</v>
      </c>
      <c r="AG38" s="134">
        <v>2500</v>
      </c>
      <c r="AH38" s="136">
        <f t="shared" si="4"/>
        <v>708130</v>
      </c>
    </row>
    <row r="39" spans="1:34" s="132" customFormat="1" ht="21.75" customHeight="1">
      <c r="A39" s="135">
        <f t="shared" si="5"/>
        <v>36</v>
      </c>
      <c r="B39" s="131" t="s">
        <v>383</v>
      </c>
      <c r="C39" s="133" t="s">
        <v>341</v>
      </c>
      <c r="D39" s="134">
        <v>68379</v>
      </c>
      <c r="E39" s="134">
        <v>0</v>
      </c>
      <c r="F39" s="134">
        <v>0</v>
      </c>
      <c r="G39" s="134"/>
      <c r="H39" s="134">
        <v>3386</v>
      </c>
      <c r="I39" s="134">
        <v>0</v>
      </c>
      <c r="J39" s="134">
        <v>4150</v>
      </c>
      <c r="K39" s="134">
        <v>250</v>
      </c>
      <c r="L39" s="134">
        <v>2322</v>
      </c>
      <c r="M39" s="134">
        <v>3285</v>
      </c>
      <c r="N39" s="136">
        <f t="shared" si="0"/>
        <v>81772</v>
      </c>
      <c r="P39" s="134">
        <v>60025</v>
      </c>
      <c r="Q39" s="134">
        <v>4150</v>
      </c>
      <c r="R39" s="134">
        <v>0</v>
      </c>
      <c r="S39" s="134">
        <v>0</v>
      </c>
      <c r="T39" s="134">
        <v>11480</v>
      </c>
      <c r="U39" s="134">
        <v>1820</v>
      </c>
      <c r="V39" s="134">
        <v>0</v>
      </c>
      <c r="W39" s="134">
        <v>0</v>
      </c>
      <c r="X39" s="134">
        <v>4733</v>
      </c>
      <c r="Y39" s="136">
        <f t="shared" si="1"/>
        <v>82208</v>
      </c>
      <c r="Z39" s="136">
        <f t="shared" si="2"/>
        <v>-436</v>
      </c>
      <c r="AB39" s="134">
        <v>671600</v>
      </c>
      <c r="AC39" s="134">
        <v>57000</v>
      </c>
      <c r="AD39" s="134">
        <v>9241</v>
      </c>
      <c r="AE39" s="134">
        <v>0</v>
      </c>
      <c r="AF39" s="136">
        <f t="shared" si="3"/>
        <v>737841</v>
      </c>
      <c r="AG39" s="134">
        <v>0</v>
      </c>
      <c r="AH39" s="136">
        <f t="shared" si="4"/>
        <v>737841</v>
      </c>
    </row>
    <row r="40" spans="1:34" s="132" customFormat="1" ht="21.75" customHeight="1">
      <c r="A40" s="135">
        <f t="shared" si="5"/>
        <v>37</v>
      </c>
      <c r="B40" s="131" t="s">
        <v>384</v>
      </c>
      <c r="C40" s="133" t="s">
        <v>341</v>
      </c>
      <c r="D40" s="134">
        <v>0</v>
      </c>
      <c r="E40" s="134">
        <v>0</v>
      </c>
      <c r="F40" s="134">
        <v>0</v>
      </c>
      <c r="G40" s="134"/>
      <c r="H40" s="134">
        <v>0</v>
      </c>
      <c r="I40" s="134">
        <v>0</v>
      </c>
      <c r="J40" s="134">
        <v>0</v>
      </c>
      <c r="K40" s="134">
        <v>0</v>
      </c>
      <c r="L40" s="134">
        <v>0</v>
      </c>
      <c r="M40" s="134">
        <v>0</v>
      </c>
      <c r="N40" s="136">
        <f t="shared" si="0"/>
        <v>0</v>
      </c>
      <c r="P40" s="134">
        <v>0</v>
      </c>
      <c r="Q40" s="134">
        <v>0</v>
      </c>
      <c r="R40" s="134">
        <v>0</v>
      </c>
      <c r="S40" s="134">
        <v>0</v>
      </c>
      <c r="T40" s="134">
        <v>0</v>
      </c>
      <c r="U40" s="134">
        <v>0</v>
      </c>
      <c r="V40" s="134">
        <v>0</v>
      </c>
      <c r="W40" s="134">
        <v>0</v>
      </c>
      <c r="X40" s="134">
        <v>0</v>
      </c>
      <c r="Y40" s="136">
        <f t="shared" si="1"/>
        <v>0</v>
      </c>
      <c r="Z40" s="136">
        <f t="shared" si="2"/>
        <v>0</v>
      </c>
      <c r="AB40" s="134">
        <v>0</v>
      </c>
      <c r="AC40" s="134">
        <v>0</v>
      </c>
      <c r="AD40" s="134">
        <v>0</v>
      </c>
      <c r="AE40" s="134">
        <v>0</v>
      </c>
      <c r="AF40" s="136">
        <f t="shared" si="3"/>
        <v>0</v>
      </c>
      <c r="AG40" s="134">
        <v>0</v>
      </c>
      <c r="AH40" s="136">
        <f t="shared" si="4"/>
        <v>0</v>
      </c>
    </row>
    <row r="41" spans="1:34" s="132" customFormat="1" ht="21.75" customHeight="1">
      <c r="A41" s="135">
        <f t="shared" si="5"/>
        <v>38</v>
      </c>
      <c r="B41" s="131" t="s">
        <v>385</v>
      </c>
      <c r="C41" s="133" t="s">
        <v>342</v>
      </c>
      <c r="D41" s="134">
        <v>14517</v>
      </c>
      <c r="E41" s="134">
        <v>0</v>
      </c>
      <c r="F41" s="134">
        <v>0</v>
      </c>
      <c r="G41" s="134"/>
      <c r="H41" s="134">
        <v>0</v>
      </c>
      <c r="I41" s="134">
        <v>0</v>
      </c>
      <c r="J41" s="134">
        <v>530</v>
      </c>
      <c r="K41" s="134">
        <v>30</v>
      </c>
      <c r="L41" s="134">
        <v>0</v>
      </c>
      <c r="M41" s="134">
        <v>2642</v>
      </c>
      <c r="N41" s="136">
        <f t="shared" si="0"/>
        <v>17719</v>
      </c>
      <c r="P41" s="134">
        <v>0</v>
      </c>
      <c r="Q41" s="134">
        <v>0</v>
      </c>
      <c r="R41" s="134">
        <v>10056</v>
      </c>
      <c r="S41" s="134">
        <v>0</v>
      </c>
      <c r="T41" s="134">
        <v>6198</v>
      </c>
      <c r="U41" s="134">
        <v>2942</v>
      </c>
      <c r="V41" s="134">
        <v>0</v>
      </c>
      <c r="W41" s="134">
        <v>0</v>
      </c>
      <c r="X41" s="134">
        <v>2532</v>
      </c>
      <c r="Y41" s="136">
        <f t="shared" si="1"/>
        <v>21728</v>
      </c>
      <c r="Z41" s="136">
        <f t="shared" si="2"/>
        <v>-4009</v>
      </c>
      <c r="AB41" s="134">
        <v>359000</v>
      </c>
      <c r="AC41" s="134">
        <v>0</v>
      </c>
      <c r="AD41" s="134">
        <v>127973</v>
      </c>
      <c r="AE41" s="134">
        <v>0</v>
      </c>
      <c r="AF41" s="136">
        <f t="shared" si="3"/>
        <v>486973</v>
      </c>
      <c r="AG41" s="134">
        <v>0</v>
      </c>
      <c r="AH41" s="136">
        <f t="shared" si="4"/>
        <v>486973</v>
      </c>
    </row>
    <row r="42" spans="1:34" s="132" customFormat="1" ht="21.75" customHeight="1">
      <c r="A42" s="135">
        <f t="shared" si="5"/>
        <v>39</v>
      </c>
      <c r="B42" s="131" t="s">
        <v>386</v>
      </c>
      <c r="C42" s="133" t="s">
        <v>341</v>
      </c>
      <c r="D42" s="134">
        <v>28662</v>
      </c>
      <c r="E42" s="134">
        <v>0</v>
      </c>
      <c r="F42" s="134">
        <v>0</v>
      </c>
      <c r="G42" s="134"/>
      <c r="H42" s="134">
        <v>0</v>
      </c>
      <c r="I42" s="134">
        <v>5000</v>
      </c>
      <c r="J42" s="134">
        <v>470</v>
      </c>
      <c r="K42" s="134">
        <v>8369</v>
      </c>
      <c r="L42" s="134">
        <v>0</v>
      </c>
      <c r="M42" s="134">
        <v>0</v>
      </c>
      <c r="N42" s="136">
        <f t="shared" si="0"/>
        <v>42501</v>
      </c>
      <c r="P42" s="134">
        <v>0</v>
      </c>
      <c r="Q42" s="134">
        <v>0</v>
      </c>
      <c r="R42" s="134">
        <v>0</v>
      </c>
      <c r="S42" s="134">
        <v>0</v>
      </c>
      <c r="T42" s="134">
        <v>28053</v>
      </c>
      <c r="U42" s="134">
        <v>8902</v>
      </c>
      <c r="V42" s="134">
        <v>0</v>
      </c>
      <c r="W42" s="134">
        <v>0</v>
      </c>
      <c r="X42" s="134">
        <v>21720</v>
      </c>
      <c r="Y42" s="136">
        <f t="shared" si="1"/>
        <v>58675</v>
      </c>
      <c r="Z42" s="136">
        <f t="shared" si="2"/>
        <v>-16174</v>
      </c>
      <c r="AB42" s="134">
        <v>444539</v>
      </c>
      <c r="AC42" s="134">
        <v>7202</v>
      </c>
      <c r="AD42" s="134">
        <v>190850</v>
      </c>
      <c r="AE42" s="134">
        <v>2851</v>
      </c>
      <c r="AF42" s="136">
        <f t="shared" si="3"/>
        <v>645442</v>
      </c>
      <c r="AG42" s="134">
        <v>9614</v>
      </c>
      <c r="AH42" s="136">
        <f t="shared" si="4"/>
        <v>635828</v>
      </c>
    </row>
    <row r="43" spans="1:34" s="132" customFormat="1" ht="21.75" customHeight="1">
      <c r="A43" s="135">
        <f t="shared" si="5"/>
        <v>40</v>
      </c>
      <c r="B43" s="131" t="s">
        <v>387</v>
      </c>
      <c r="C43" s="133" t="s">
        <v>343</v>
      </c>
      <c r="D43" s="134">
        <v>83650</v>
      </c>
      <c r="E43" s="134">
        <v>0</v>
      </c>
      <c r="F43" s="134">
        <v>572</v>
      </c>
      <c r="G43" s="134"/>
      <c r="H43" s="134">
        <v>0</v>
      </c>
      <c r="I43" s="134">
        <v>0</v>
      </c>
      <c r="J43" s="134">
        <v>22408</v>
      </c>
      <c r="K43" s="134">
        <v>0</v>
      </c>
      <c r="L43" s="134">
        <v>0</v>
      </c>
      <c r="M43" s="134">
        <v>5051</v>
      </c>
      <c r="N43" s="136">
        <f t="shared" si="0"/>
        <v>111681</v>
      </c>
      <c r="P43" s="134">
        <v>58253</v>
      </c>
      <c r="Q43" s="134">
        <v>0</v>
      </c>
      <c r="R43" s="134">
        <v>0</v>
      </c>
      <c r="S43" s="134">
        <v>9152</v>
      </c>
      <c r="T43" s="134">
        <v>21996</v>
      </c>
      <c r="U43" s="134">
        <v>15711</v>
      </c>
      <c r="V43" s="134">
        <v>0</v>
      </c>
      <c r="W43" s="134">
        <v>0</v>
      </c>
      <c r="X43" s="134">
        <v>8078</v>
      </c>
      <c r="Y43" s="136">
        <f t="shared" si="1"/>
        <v>113190</v>
      </c>
      <c r="Z43" s="136">
        <f t="shared" si="2"/>
        <v>-1509</v>
      </c>
      <c r="AB43" s="134">
        <v>1465000</v>
      </c>
      <c r="AC43" s="134">
        <v>24639</v>
      </c>
      <c r="AD43" s="134">
        <v>112074</v>
      </c>
      <c r="AE43" s="134">
        <v>0</v>
      </c>
      <c r="AF43" s="136">
        <f t="shared" si="3"/>
        <v>1601713</v>
      </c>
      <c r="AG43" s="134">
        <v>83</v>
      </c>
      <c r="AH43" s="136">
        <f t="shared" si="4"/>
        <v>1601630</v>
      </c>
    </row>
    <row r="44" spans="1:34" s="132" customFormat="1" ht="21.75" customHeight="1">
      <c r="A44" s="135">
        <f t="shared" si="5"/>
        <v>41</v>
      </c>
      <c r="B44" s="131" t="s">
        <v>388</v>
      </c>
      <c r="C44" s="133" t="s">
        <v>342</v>
      </c>
      <c r="D44" s="134">
        <v>38131</v>
      </c>
      <c r="E44" s="134">
        <v>166</v>
      </c>
      <c r="F44" s="134">
        <v>2530</v>
      </c>
      <c r="G44" s="134"/>
      <c r="H44" s="134">
        <v>0</v>
      </c>
      <c r="I44" s="134">
        <v>0</v>
      </c>
      <c r="J44" s="134">
        <v>0</v>
      </c>
      <c r="K44" s="134">
        <v>1149</v>
      </c>
      <c r="L44" s="134">
        <v>9310</v>
      </c>
      <c r="M44" s="134">
        <v>3646</v>
      </c>
      <c r="N44" s="136">
        <f t="shared" si="0"/>
        <v>54932</v>
      </c>
      <c r="P44" s="134">
        <v>18227</v>
      </c>
      <c r="Q44" s="134">
        <v>0</v>
      </c>
      <c r="R44" s="134">
        <v>2435</v>
      </c>
      <c r="S44" s="134">
        <v>3937</v>
      </c>
      <c r="T44" s="134">
        <v>9516</v>
      </c>
      <c r="U44" s="134">
        <v>5071</v>
      </c>
      <c r="V44" s="134">
        <v>0</v>
      </c>
      <c r="W44" s="134">
        <v>6869</v>
      </c>
      <c r="X44" s="134">
        <v>10088</v>
      </c>
      <c r="Y44" s="136">
        <f t="shared" si="1"/>
        <v>56143</v>
      </c>
      <c r="Z44" s="136">
        <f t="shared" si="2"/>
        <v>-1211</v>
      </c>
      <c r="AB44" s="134">
        <v>703000</v>
      </c>
      <c r="AC44" s="134">
        <v>2200</v>
      </c>
      <c r="AD44" s="134">
        <v>52318</v>
      </c>
      <c r="AE44" s="134">
        <v>0</v>
      </c>
      <c r="AF44" s="136">
        <f t="shared" si="3"/>
        <v>757518</v>
      </c>
      <c r="AG44" s="134">
        <v>703000</v>
      </c>
      <c r="AH44" s="136">
        <f t="shared" si="4"/>
        <v>54518</v>
      </c>
    </row>
    <row r="45" spans="1:34" s="132" customFormat="1" ht="21.75" customHeight="1">
      <c r="A45" s="135">
        <f t="shared" si="5"/>
        <v>42</v>
      </c>
      <c r="B45" s="131" t="s">
        <v>389</v>
      </c>
      <c r="C45" s="133" t="s">
        <v>343</v>
      </c>
      <c r="D45" s="134">
        <v>31232</v>
      </c>
      <c r="E45" s="134">
        <v>5550</v>
      </c>
      <c r="F45" s="134">
        <v>504</v>
      </c>
      <c r="G45" s="134"/>
      <c r="H45" s="134">
        <v>0</v>
      </c>
      <c r="I45" s="134">
        <v>0</v>
      </c>
      <c r="J45" s="134">
        <v>0</v>
      </c>
      <c r="K45" s="134">
        <v>9739</v>
      </c>
      <c r="L45" s="134">
        <v>0</v>
      </c>
      <c r="M45" s="134">
        <v>3120</v>
      </c>
      <c r="N45" s="136">
        <f t="shared" si="0"/>
        <v>50145</v>
      </c>
      <c r="P45" s="134">
        <v>0</v>
      </c>
      <c r="Q45" s="134">
        <v>0</v>
      </c>
      <c r="R45" s="134">
        <v>21968</v>
      </c>
      <c r="S45" s="134">
        <v>0</v>
      </c>
      <c r="T45" s="134">
        <v>11127</v>
      </c>
      <c r="U45" s="134">
        <v>11727</v>
      </c>
      <c r="V45" s="134">
        <v>1176</v>
      </c>
      <c r="W45" s="134">
        <v>0</v>
      </c>
      <c r="X45" s="134">
        <v>3576</v>
      </c>
      <c r="Y45" s="136">
        <f t="shared" si="1"/>
        <v>49574</v>
      </c>
      <c r="Z45" s="136">
        <f t="shared" si="2"/>
        <v>571</v>
      </c>
      <c r="AB45" s="134">
        <v>865000</v>
      </c>
      <c r="AC45" s="134">
        <v>12226</v>
      </c>
      <c r="AD45" s="134">
        <v>20610</v>
      </c>
      <c r="AE45" s="134">
        <v>0</v>
      </c>
      <c r="AF45" s="136">
        <f t="shared" si="3"/>
        <v>897836</v>
      </c>
      <c r="AG45" s="134">
        <v>91</v>
      </c>
      <c r="AH45" s="136">
        <f t="shared" si="4"/>
        <v>897745</v>
      </c>
    </row>
    <row r="46" spans="1:34" s="132" customFormat="1" ht="21.75" customHeight="1">
      <c r="A46" s="135">
        <f t="shared" si="5"/>
        <v>43</v>
      </c>
      <c r="B46" s="131" t="s">
        <v>390</v>
      </c>
      <c r="C46" s="133" t="s">
        <v>341</v>
      </c>
      <c r="D46" s="134">
        <v>5829</v>
      </c>
      <c r="E46" s="134">
        <v>0</v>
      </c>
      <c r="F46" s="134">
        <v>0</v>
      </c>
      <c r="G46" s="134"/>
      <c r="H46" s="134">
        <v>0</v>
      </c>
      <c r="I46" s="134">
        <v>0</v>
      </c>
      <c r="J46" s="134">
        <v>5000</v>
      </c>
      <c r="K46" s="134">
        <v>6025</v>
      </c>
      <c r="L46" s="134">
        <v>0</v>
      </c>
      <c r="M46" s="134">
        <v>12151</v>
      </c>
      <c r="N46" s="136">
        <f t="shared" si="0"/>
        <v>29005</v>
      </c>
      <c r="P46" s="134">
        <v>9415</v>
      </c>
      <c r="Q46" s="134">
        <v>0</v>
      </c>
      <c r="R46" s="134">
        <v>319</v>
      </c>
      <c r="S46" s="134">
        <v>0</v>
      </c>
      <c r="T46" s="134">
        <v>15341</v>
      </c>
      <c r="U46" s="134">
        <v>2379</v>
      </c>
      <c r="V46" s="134">
        <v>0</v>
      </c>
      <c r="W46" s="134">
        <v>0</v>
      </c>
      <c r="X46" s="134">
        <v>9948</v>
      </c>
      <c r="Y46" s="136">
        <f t="shared" si="1"/>
        <v>37402</v>
      </c>
      <c r="Z46" s="136">
        <f t="shared" si="2"/>
        <v>-8397</v>
      </c>
      <c r="AB46" s="134">
        <v>156000</v>
      </c>
      <c r="AC46" s="134">
        <v>4000</v>
      </c>
      <c r="AD46" s="134">
        <v>63310</v>
      </c>
      <c r="AE46" s="134">
        <v>0</v>
      </c>
      <c r="AF46" s="136">
        <f t="shared" si="3"/>
        <v>223310</v>
      </c>
      <c r="AG46" s="134">
        <v>0</v>
      </c>
      <c r="AH46" s="136">
        <f t="shared" si="4"/>
        <v>223310</v>
      </c>
    </row>
    <row r="47" spans="1:34" s="132" customFormat="1" ht="21.75" customHeight="1">
      <c r="A47" s="135">
        <f t="shared" si="5"/>
        <v>44</v>
      </c>
      <c r="B47" s="131" t="s">
        <v>391</v>
      </c>
      <c r="C47" s="133" t="s">
        <v>341</v>
      </c>
      <c r="D47" s="134">
        <v>33283</v>
      </c>
      <c r="E47" s="134">
        <v>0</v>
      </c>
      <c r="F47" s="134">
        <v>6359</v>
      </c>
      <c r="G47" s="134"/>
      <c r="H47" s="134">
        <v>350</v>
      </c>
      <c r="I47" s="134">
        <v>0</v>
      </c>
      <c r="J47" s="134">
        <v>0</v>
      </c>
      <c r="K47" s="134">
        <v>9260</v>
      </c>
      <c r="L47" s="134">
        <v>0</v>
      </c>
      <c r="M47" s="134">
        <v>0</v>
      </c>
      <c r="N47" s="136">
        <f t="shared" si="0"/>
        <v>49252</v>
      </c>
      <c r="P47" s="134">
        <v>0</v>
      </c>
      <c r="Q47" s="134">
        <v>0</v>
      </c>
      <c r="R47" s="134">
        <v>0</v>
      </c>
      <c r="S47" s="134">
        <v>16863</v>
      </c>
      <c r="T47" s="134">
        <v>15495</v>
      </c>
      <c r="U47" s="134">
        <v>2364</v>
      </c>
      <c r="V47" s="134">
        <v>0</v>
      </c>
      <c r="W47" s="134">
        <v>0</v>
      </c>
      <c r="X47" s="134">
        <v>5370</v>
      </c>
      <c r="Y47" s="136">
        <f t="shared" si="1"/>
        <v>40092</v>
      </c>
      <c r="Z47" s="136">
        <f t="shared" si="2"/>
        <v>9160</v>
      </c>
      <c r="AB47" s="134">
        <v>833871</v>
      </c>
      <c r="AC47" s="134">
        <v>49451</v>
      </c>
      <c r="AD47" s="134">
        <v>201691</v>
      </c>
      <c r="AE47" s="134">
        <v>0</v>
      </c>
      <c r="AF47" s="136">
        <f t="shared" si="3"/>
        <v>1085013</v>
      </c>
      <c r="AG47" s="134">
        <v>0</v>
      </c>
      <c r="AH47" s="136">
        <f t="shared" si="4"/>
        <v>1085013</v>
      </c>
    </row>
    <row r="48" spans="1:34" s="132" customFormat="1" ht="21.75" customHeight="1">
      <c r="A48" s="135">
        <f t="shared" si="5"/>
        <v>45</v>
      </c>
      <c r="B48" s="131" t="s">
        <v>392</v>
      </c>
      <c r="C48" s="133" t="s">
        <v>341</v>
      </c>
      <c r="D48" s="134">
        <v>0</v>
      </c>
      <c r="E48" s="134">
        <v>0</v>
      </c>
      <c r="F48" s="134">
        <v>0</v>
      </c>
      <c r="G48" s="134"/>
      <c r="H48" s="134">
        <v>0</v>
      </c>
      <c r="I48" s="134">
        <v>0</v>
      </c>
      <c r="J48" s="134">
        <v>0</v>
      </c>
      <c r="K48" s="134">
        <v>0</v>
      </c>
      <c r="L48" s="134">
        <v>0</v>
      </c>
      <c r="M48" s="134">
        <v>0</v>
      </c>
      <c r="N48" s="136">
        <f t="shared" si="0"/>
        <v>0</v>
      </c>
      <c r="P48" s="134">
        <v>0</v>
      </c>
      <c r="Q48" s="134">
        <v>0</v>
      </c>
      <c r="R48" s="134">
        <v>0</v>
      </c>
      <c r="S48" s="134">
        <v>0</v>
      </c>
      <c r="T48" s="134">
        <v>0</v>
      </c>
      <c r="U48" s="134">
        <v>0</v>
      </c>
      <c r="V48" s="134">
        <v>0</v>
      </c>
      <c r="W48" s="134">
        <v>0</v>
      </c>
      <c r="X48" s="134">
        <v>0</v>
      </c>
      <c r="Y48" s="136">
        <f t="shared" si="1"/>
        <v>0</v>
      </c>
      <c r="Z48" s="136">
        <f t="shared" si="2"/>
        <v>0</v>
      </c>
      <c r="AB48" s="134">
        <v>1340600</v>
      </c>
      <c r="AC48" s="134">
        <v>0</v>
      </c>
      <c r="AD48" s="134">
        <v>266634</v>
      </c>
      <c r="AE48" s="134">
        <v>0</v>
      </c>
      <c r="AF48" s="136">
        <f t="shared" si="3"/>
        <v>1607234</v>
      </c>
      <c r="AG48" s="134">
        <v>0</v>
      </c>
      <c r="AH48" s="136">
        <f t="shared" si="4"/>
        <v>1607234</v>
      </c>
    </row>
    <row r="49" spans="1:34" s="132" customFormat="1" ht="21.75" customHeight="1">
      <c r="A49" s="135">
        <f t="shared" si="5"/>
        <v>46</v>
      </c>
      <c r="B49" s="131" t="s">
        <v>393</v>
      </c>
      <c r="C49" s="133" t="s">
        <v>342</v>
      </c>
      <c r="D49" s="134">
        <v>0</v>
      </c>
      <c r="E49" s="134">
        <v>0</v>
      </c>
      <c r="F49" s="134">
        <v>0</v>
      </c>
      <c r="G49" s="134"/>
      <c r="H49" s="134">
        <v>0</v>
      </c>
      <c r="I49" s="134">
        <v>0</v>
      </c>
      <c r="J49" s="134">
        <v>0</v>
      </c>
      <c r="K49" s="134">
        <v>0</v>
      </c>
      <c r="L49" s="134">
        <v>0</v>
      </c>
      <c r="M49" s="134">
        <v>0</v>
      </c>
      <c r="N49" s="136">
        <f t="shared" si="0"/>
        <v>0</v>
      </c>
      <c r="P49" s="134">
        <v>0</v>
      </c>
      <c r="Q49" s="134">
        <v>0</v>
      </c>
      <c r="R49" s="134">
        <v>0</v>
      </c>
      <c r="S49" s="134">
        <v>0</v>
      </c>
      <c r="T49" s="134">
        <v>0</v>
      </c>
      <c r="U49" s="134">
        <v>0</v>
      </c>
      <c r="V49" s="134">
        <v>0</v>
      </c>
      <c r="W49" s="134">
        <v>0</v>
      </c>
      <c r="X49" s="134">
        <v>0</v>
      </c>
      <c r="Y49" s="136">
        <f t="shared" si="1"/>
        <v>0</v>
      </c>
      <c r="Z49" s="136">
        <f t="shared" si="2"/>
        <v>0</v>
      </c>
      <c r="AB49" s="134">
        <v>0</v>
      </c>
      <c r="AC49" s="134">
        <v>0</v>
      </c>
      <c r="AD49" s="134">
        <v>0</v>
      </c>
      <c r="AE49" s="134">
        <v>0</v>
      </c>
      <c r="AF49" s="136">
        <f t="shared" si="3"/>
        <v>0</v>
      </c>
      <c r="AG49" s="134">
        <v>0</v>
      </c>
      <c r="AH49" s="136">
        <f t="shared" si="4"/>
        <v>0</v>
      </c>
    </row>
    <row r="50" spans="1:34" s="132" customFormat="1" ht="21.75" customHeight="1">
      <c r="A50" s="135">
        <f t="shared" si="5"/>
        <v>47</v>
      </c>
      <c r="B50" s="131" t="s">
        <v>394</v>
      </c>
      <c r="C50" s="133" t="s">
        <v>342</v>
      </c>
      <c r="D50" s="134">
        <v>30453</v>
      </c>
      <c r="E50" s="134">
        <v>951</v>
      </c>
      <c r="F50" s="134">
        <v>0</v>
      </c>
      <c r="G50" s="134"/>
      <c r="H50" s="134">
        <v>1723</v>
      </c>
      <c r="I50" s="134">
        <v>0</v>
      </c>
      <c r="J50" s="134">
        <v>10478</v>
      </c>
      <c r="K50" s="134">
        <v>2704</v>
      </c>
      <c r="L50" s="134">
        <v>0</v>
      </c>
      <c r="M50" s="134">
        <v>6710</v>
      </c>
      <c r="N50" s="136">
        <f t="shared" si="0"/>
        <v>53019</v>
      </c>
      <c r="P50" s="134">
        <v>30469</v>
      </c>
      <c r="Q50" s="134">
        <v>3744</v>
      </c>
      <c r="R50" s="134">
        <v>4483</v>
      </c>
      <c r="S50" s="134">
        <v>0</v>
      </c>
      <c r="T50" s="134">
        <v>9165</v>
      </c>
      <c r="U50" s="134">
        <v>5946</v>
      </c>
      <c r="V50" s="134">
        <v>7551</v>
      </c>
      <c r="W50" s="134">
        <v>0</v>
      </c>
      <c r="X50" s="134">
        <v>5387</v>
      </c>
      <c r="Y50" s="136">
        <f t="shared" si="1"/>
        <v>66745</v>
      </c>
      <c r="Z50" s="136">
        <f t="shared" si="2"/>
        <v>-13726</v>
      </c>
      <c r="AB50" s="134">
        <v>715000</v>
      </c>
      <c r="AC50" s="134">
        <v>4471</v>
      </c>
      <c r="AD50" s="134">
        <v>193855</v>
      </c>
      <c r="AE50" s="134">
        <v>0</v>
      </c>
      <c r="AF50" s="136">
        <f t="shared" si="3"/>
        <v>913326</v>
      </c>
      <c r="AG50" s="134">
        <v>0</v>
      </c>
      <c r="AH50" s="136">
        <f t="shared" si="4"/>
        <v>913326</v>
      </c>
    </row>
    <row r="51" spans="1:34" s="132" customFormat="1" ht="21.75" customHeight="1">
      <c r="A51" s="135">
        <f t="shared" si="5"/>
        <v>48</v>
      </c>
      <c r="B51" s="131" t="s">
        <v>395</v>
      </c>
      <c r="C51" s="133" t="s">
        <v>342</v>
      </c>
      <c r="D51" s="134">
        <v>0</v>
      </c>
      <c r="E51" s="134">
        <v>0</v>
      </c>
      <c r="F51" s="134">
        <v>0</v>
      </c>
      <c r="G51" s="134"/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6">
        <f t="shared" si="0"/>
        <v>0</v>
      </c>
      <c r="P51" s="134">
        <v>0</v>
      </c>
      <c r="Q51" s="134">
        <v>0</v>
      </c>
      <c r="R51" s="134">
        <v>0</v>
      </c>
      <c r="S51" s="134">
        <v>0</v>
      </c>
      <c r="T51" s="134">
        <v>0</v>
      </c>
      <c r="U51" s="134">
        <v>0</v>
      </c>
      <c r="V51" s="134">
        <v>0</v>
      </c>
      <c r="W51" s="134">
        <v>0</v>
      </c>
      <c r="X51" s="134">
        <v>0</v>
      </c>
      <c r="Y51" s="136">
        <f t="shared" si="1"/>
        <v>0</v>
      </c>
      <c r="Z51" s="136">
        <f t="shared" si="2"/>
        <v>0</v>
      </c>
      <c r="AB51" s="134">
        <v>0</v>
      </c>
      <c r="AC51" s="134">
        <v>0</v>
      </c>
      <c r="AD51" s="134">
        <v>0</v>
      </c>
      <c r="AE51" s="134">
        <v>0</v>
      </c>
      <c r="AF51" s="136">
        <f t="shared" si="3"/>
        <v>0</v>
      </c>
      <c r="AG51" s="134">
        <v>0</v>
      </c>
      <c r="AH51" s="136">
        <f t="shared" si="4"/>
        <v>0</v>
      </c>
    </row>
    <row r="52" spans="1:34" s="132" customFormat="1" ht="21.75" customHeight="1">
      <c r="A52" s="135">
        <f t="shared" si="5"/>
        <v>49</v>
      </c>
      <c r="B52" s="131" t="s">
        <v>396</v>
      </c>
      <c r="C52" s="133" t="s">
        <v>345</v>
      </c>
      <c r="D52" s="134">
        <v>190818</v>
      </c>
      <c r="E52" s="134">
        <v>0</v>
      </c>
      <c r="F52" s="134">
        <v>0</v>
      </c>
      <c r="G52" s="134"/>
      <c r="H52" s="134">
        <v>10872</v>
      </c>
      <c r="I52" s="134">
        <v>0</v>
      </c>
      <c r="J52" s="134">
        <v>11960</v>
      </c>
      <c r="K52" s="134">
        <v>14367</v>
      </c>
      <c r="L52" s="134">
        <v>7916</v>
      </c>
      <c r="M52" s="134">
        <v>6996</v>
      </c>
      <c r="N52" s="136">
        <f t="shared" si="0"/>
        <v>242929</v>
      </c>
      <c r="P52" s="134">
        <v>48068</v>
      </c>
      <c r="Q52" s="134">
        <v>8239</v>
      </c>
      <c r="R52" s="134">
        <v>4808</v>
      </c>
      <c r="S52" s="134">
        <v>34198</v>
      </c>
      <c r="T52" s="134">
        <v>27990</v>
      </c>
      <c r="U52" s="134">
        <v>35809</v>
      </c>
      <c r="V52" s="134">
        <v>0</v>
      </c>
      <c r="W52" s="134">
        <v>0</v>
      </c>
      <c r="X52" s="134">
        <v>59019</v>
      </c>
      <c r="Y52" s="136">
        <f t="shared" si="1"/>
        <v>218131</v>
      </c>
      <c r="Z52" s="136">
        <f t="shared" si="2"/>
        <v>24798</v>
      </c>
      <c r="AB52" s="134">
        <v>1303425</v>
      </c>
      <c r="AC52" s="134">
        <v>12062</v>
      </c>
      <c r="AD52" s="134">
        <v>320328</v>
      </c>
      <c r="AE52" s="134">
        <v>0</v>
      </c>
      <c r="AF52" s="136">
        <f t="shared" si="3"/>
        <v>1635815</v>
      </c>
      <c r="AG52" s="134">
        <v>11995</v>
      </c>
      <c r="AH52" s="136">
        <f t="shared" si="4"/>
        <v>1623820</v>
      </c>
    </row>
    <row r="53" spans="1:34" s="132" customFormat="1" ht="21.75" customHeight="1">
      <c r="A53" s="135">
        <f t="shared" si="5"/>
        <v>50</v>
      </c>
      <c r="B53" s="131" t="s">
        <v>397</v>
      </c>
      <c r="C53" s="133" t="s">
        <v>341</v>
      </c>
      <c r="D53" s="134">
        <v>25968</v>
      </c>
      <c r="E53" s="134">
        <v>0</v>
      </c>
      <c r="F53" s="134">
        <v>794</v>
      </c>
      <c r="G53" s="134"/>
      <c r="H53" s="134">
        <v>0</v>
      </c>
      <c r="I53" s="134">
        <v>0</v>
      </c>
      <c r="J53" s="134">
        <v>14856</v>
      </c>
      <c r="K53" s="134">
        <v>166</v>
      </c>
      <c r="L53" s="134">
        <v>0</v>
      </c>
      <c r="M53" s="134">
        <v>0</v>
      </c>
      <c r="N53" s="136">
        <f t="shared" si="0"/>
        <v>41784</v>
      </c>
      <c r="P53" s="134">
        <v>0</v>
      </c>
      <c r="Q53" s="134">
        <v>0</v>
      </c>
      <c r="R53" s="134">
        <v>0</v>
      </c>
      <c r="S53" s="134">
        <v>0</v>
      </c>
      <c r="T53" s="134">
        <v>18839</v>
      </c>
      <c r="U53" s="134">
        <v>4742</v>
      </c>
      <c r="V53" s="134">
        <v>0</v>
      </c>
      <c r="W53" s="134">
        <v>480</v>
      </c>
      <c r="X53" s="134">
        <v>9207</v>
      </c>
      <c r="Y53" s="136">
        <f t="shared" si="1"/>
        <v>33268</v>
      </c>
      <c r="Z53" s="136">
        <f t="shared" si="2"/>
        <v>8516</v>
      </c>
      <c r="AB53" s="134">
        <v>4111000</v>
      </c>
      <c r="AC53" s="134">
        <v>0</v>
      </c>
      <c r="AD53" s="134">
        <v>189856</v>
      </c>
      <c r="AE53" s="134">
        <v>0</v>
      </c>
      <c r="AF53" s="136">
        <f t="shared" si="3"/>
        <v>4300856</v>
      </c>
      <c r="AG53" s="134">
        <v>0</v>
      </c>
      <c r="AH53" s="136">
        <f t="shared" si="4"/>
        <v>4300856</v>
      </c>
    </row>
    <row r="54" spans="1:34" s="132" customFormat="1" ht="21.75" customHeight="1">
      <c r="A54" s="135">
        <f t="shared" si="5"/>
        <v>51</v>
      </c>
      <c r="B54" s="131" t="s">
        <v>398</v>
      </c>
      <c r="C54" s="133" t="s">
        <v>341</v>
      </c>
      <c r="D54" s="134">
        <v>0</v>
      </c>
      <c r="E54" s="134">
        <v>0</v>
      </c>
      <c r="F54" s="134">
        <v>0</v>
      </c>
      <c r="G54" s="134"/>
      <c r="H54" s="134">
        <v>0</v>
      </c>
      <c r="I54" s="134">
        <v>0</v>
      </c>
      <c r="J54" s="134">
        <v>0</v>
      </c>
      <c r="K54" s="134">
        <v>0</v>
      </c>
      <c r="L54" s="134">
        <v>0</v>
      </c>
      <c r="M54" s="134">
        <v>0</v>
      </c>
      <c r="N54" s="136">
        <f t="shared" si="0"/>
        <v>0</v>
      </c>
      <c r="P54" s="134">
        <v>0</v>
      </c>
      <c r="Q54" s="134">
        <v>0</v>
      </c>
      <c r="R54" s="134">
        <v>0</v>
      </c>
      <c r="S54" s="134">
        <v>0</v>
      </c>
      <c r="T54" s="134">
        <v>0</v>
      </c>
      <c r="U54" s="134">
        <v>0</v>
      </c>
      <c r="V54" s="134">
        <v>0</v>
      </c>
      <c r="W54" s="134">
        <v>0</v>
      </c>
      <c r="X54" s="134">
        <v>0</v>
      </c>
      <c r="Y54" s="136">
        <f t="shared" si="1"/>
        <v>0</v>
      </c>
      <c r="Z54" s="136">
        <f t="shared" si="2"/>
        <v>0</v>
      </c>
      <c r="AB54" s="134">
        <v>0</v>
      </c>
      <c r="AC54" s="134">
        <v>0</v>
      </c>
      <c r="AD54" s="134">
        <v>0</v>
      </c>
      <c r="AE54" s="134">
        <v>0</v>
      </c>
      <c r="AF54" s="136">
        <f t="shared" si="3"/>
        <v>0</v>
      </c>
      <c r="AG54" s="134">
        <v>0</v>
      </c>
      <c r="AH54" s="136">
        <f t="shared" si="4"/>
        <v>0</v>
      </c>
    </row>
    <row r="55" spans="1:34" s="132" customFormat="1" ht="21.75" customHeight="1">
      <c r="A55" s="135">
        <f t="shared" si="5"/>
        <v>52</v>
      </c>
      <c r="B55" s="131" t="s">
        <v>399</v>
      </c>
      <c r="C55" s="133" t="s">
        <v>341</v>
      </c>
      <c r="D55" s="134">
        <v>10586</v>
      </c>
      <c r="E55" s="134">
        <v>254</v>
      </c>
      <c r="F55" s="134">
        <v>0</v>
      </c>
      <c r="G55" s="134"/>
      <c r="H55" s="134">
        <v>0</v>
      </c>
      <c r="I55" s="134">
        <v>0</v>
      </c>
      <c r="J55" s="134">
        <v>6691</v>
      </c>
      <c r="K55" s="134">
        <v>32940</v>
      </c>
      <c r="L55" s="134">
        <v>516</v>
      </c>
      <c r="M55" s="134">
        <v>1516</v>
      </c>
      <c r="N55" s="136">
        <f t="shared" si="0"/>
        <v>52503</v>
      </c>
      <c r="P55" s="134">
        <v>230</v>
      </c>
      <c r="Q55" s="134">
        <v>0</v>
      </c>
      <c r="R55" s="134">
        <v>9000</v>
      </c>
      <c r="S55" s="134">
        <v>0</v>
      </c>
      <c r="T55" s="134">
        <v>16871</v>
      </c>
      <c r="U55" s="134">
        <v>17250</v>
      </c>
      <c r="V55" s="134">
        <v>0</v>
      </c>
      <c r="W55" s="134">
        <v>0</v>
      </c>
      <c r="X55" s="134">
        <v>723</v>
      </c>
      <c r="Y55" s="136">
        <f t="shared" si="1"/>
        <v>44074</v>
      </c>
      <c r="Z55" s="136">
        <f t="shared" si="2"/>
        <v>8429</v>
      </c>
      <c r="AB55" s="134">
        <v>740413</v>
      </c>
      <c r="AC55" s="134">
        <v>1904</v>
      </c>
      <c r="AD55" s="134">
        <v>675206</v>
      </c>
      <c r="AE55" s="134">
        <v>0</v>
      </c>
      <c r="AF55" s="136">
        <f t="shared" si="3"/>
        <v>1417523</v>
      </c>
      <c r="AG55" s="134">
        <v>3546</v>
      </c>
      <c r="AH55" s="136">
        <f t="shared" si="4"/>
        <v>1413977</v>
      </c>
    </row>
    <row r="56" spans="1:34" s="132" customFormat="1" ht="21.75" customHeight="1">
      <c r="A56" s="135">
        <f t="shared" si="5"/>
        <v>53</v>
      </c>
      <c r="B56" s="131" t="s">
        <v>400</v>
      </c>
      <c r="C56" s="133" t="s">
        <v>342</v>
      </c>
      <c r="D56" s="134">
        <v>16500</v>
      </c>
      <c r="E56" s="134">
        <v>425</v>
      </c>
      <c r="F56" s="134">
        <v>0</v>
      </c>
      <c r="G56" s="134"/>
      <c r="H56" s="134">
        <v>0</v>
      </c>
      <c r="I56" s="134">
        <v>14272</v>
      </c>
      <c r="J56" s="134">
        <v>3480</v>
      </c>
      <c r="K56" s="134">
        <v>8331</v>
      </c>
      <c r="L56" s="134">
        <v>0</v>
      </c>
      <c r="M56" s="134">
        <v>4731</v>
      </c>
      <c r="N56" s="136">
        <f t="shared" si="0"/>
        <v>47739</v>
      </c>
      <c r="P56" s="134">
        <v>0</v>
      </c>
      <c r="Q56" s="134">
        <v>0</v>
      </c>
      <c r="R56" s="134">
        <v>5057</v>
      </c>
      <c r="S56" s="134">
        <v>0</v>
      </c>
      <c r="T56" s="134">
        <v>30445</v>
      </c>
      <c r="U56" s="134">
        <v>3470</v>
      </c>
      <c r="V56" s="134">
        <v>360</v>
      </c>
      <c r="W56" s="134">
        <v>0</v>
      </c>
      <c r="X56" s="134">
        <v>3833</v>
      </c>
      <c r="Y56" s="136">
        <f t="shared" si="1"/>
        <v>43165</v>
      </c>
      <c r="Z56" s="136">
        <f t="shared" si="2"/>
        <v>4574</v>
      </c>
      <c r="AB56" s="134">
        <v>0</v>
      </c>
      <c r="AC56" s="134">
        <v>10717</v>
      </c>
      <c r="AD56" s="134">
        <v>208226</v>
      </c>
      <c r="AE56" s="134">
        <v>0</v>
      </c>
      <c r="AF56" s="136">
        <f t="shared" si="3"/>
        <v>218943</v>
      </c>
      <c r="AG56" s="134">
        <v>0</v>
      </c>
      <c r="AH56" s="136">
        <f t="shared" si="4"/>
        <v>218943</v>
      </c>
    </row>
    <row r="57" spans="1:34" s="132" customFormat="1" ht="21.75" customHeight="1">
      <c r="A57" s="135">
        <f t="shared" si="5"/>
        <v>54</v>
      </c>
      <c r="B57" s="131" t="s">
        <v>401</v>
      </c>
      <c r="C57" s="133" t="s">
        <v>345</v>
      </c>
      <c r="D57" s="134">
        <v>62505</v>
      </c>
      <c r="E57" s="134">
        <v>149</v>
      </c>
      <c r="F57" s="134">
        <v>0</v>
      </c>
      <c r="G57" s="134"/>
      <c r="H57" s="134">
        <v>0</v>
      </c>
      <c r="I57" s="134">
        <v>0</v>
      </c>
      <c r="J57" s="134">
        <v>1080</v>
      </c>
      <c r="K57" s="134">
        <v>8422</v>
      </c>
      <c r="L57" s="134">
        <v>0</v>
      </c>
      <c r="M57" s="134">
        <v>15890</v>
      </c>
      <c r="N57" s="136">
        <f t="shared" si="0"/>
        <v>88046</v>
      </c>
      <c r="P57" s="134">
        <v>57173</v>
      </c>
      <c r="Q57" s="134">
        <v>0</v>
      </c>
      <c r="R57" s="134">
        <v>600</v>
      </c>
      <c r="S57" s="134">
        <v>4017</v>
      </c>
      <c r="T57" s="134">
        <v>12057</v>
      </c>
      <c r="U57" s="134">
        <v>4481</v>
      </c>
      <c r="V57" s="134">
        <v>149</v>
      </c>
      <c r="W57" s="134">
        <v>0</v>
      </c>
      <c r="X57" s="134">
        <v>12300</v>
      </c>
      <c r="Y57" s="136">
        <f t="shared" si="1"/>
        <v>90777</v>
      </c>
      <c r="Z57" s="136">
        <f t="shared" si="2"/>
        <v>-2731</v>
      </c>
      <c r="AB57" s="134">
        <v>772030</v>
      </c>
      <c r="AC57" s="134">
        <v>119813</v>
      </c>
      <c r="AD57" s="134">
        <v>180753</v>
      </c>
      <c r="AE57" s="134">
        <v>0</v>
      </c>
      <c r="AF57" s="136">
        <f t="shared" si="3"/>
        <v>1072596</v>
      </c>
      <c r="AG57" s="134">
        <v>0</v>
      </c>
      <c r="AH57" s="136">
        <f t="shared" si="4"/>
        <v>1072596</v>
      </c>
    </row>
    <row r="58" spans="1:34" s="132" customFormat="1" ht="21.75" customHeight="1">
      <c r="A58" s="135">
        <f t="shared" si="5"/>
        <v>55</v>
      </c>
      <c r="B58" s="131" t="s">
        <v>402</v>
      </c>
      <c r="C58" s="133" t="s">
        <v>341</v>
      </c>
      <c r="D58" s="134">
        <v>85009</v>
      </c>
      <c r="E58" s="134">
        <v>1120</v>
      </c>
      <c r="F58" s="134">
        <v>1117</v>
      </c>
      <c r="G58" s="134"/>
      <c r="H58" s="134">
        <v>0</v>
      </c>
      <c r="I58" s="134">
        <v>0</v>
      </c>
      <c r="J58" s="134">
        <v>14560</v>
      </c>
      <c r="K58" s="134">
        <v>4464</v>
      </c>
      <c r="L58" s="134">
        <v>4732</v>
      </c>
      <c r="M58" s="134">
        <v>3976</v>
      </c>
      <c r="N58" s="136">
        <f t="shared" si="0"/>
        <v>114978</v>
      </c>
      <c r="P58" s="134">
        <v>62721</v>
      </c>
      <c r="Q58" s="134">
        <v>0</v>
      </c>
      <c r="R58" s="134">
        <v>942</v>
      </c>
      <c r="S58" s="134">
        <v>3153</v>
      </c>
      <c r="T58" s="134">
        <v>20070</v>
      </c>
      <c r="U58" s="134">
        <v>38902</v>
      </c>
      <c r="V58" s="134">
        <v>3610</v>
      </c>
      <c r="W58" s="134">
        <v>2200</v>
      </c>
      <c r="X58" s="134">
        <v>3592</v>
      </c>
      <c r="Y58" s="136">
        <f t="shared" si="1"/>
        <v>135190</v>
      </c>
      <c r="Z58" s="136">
        <f t="shared" si="2"/>
        <v>-20212</v>
      </c>
      <c r="AB58" s="134">
        <v>1045000</v>
      </c>
      <c r="AC58" s="134">
        <v>48802</v>
      </c>
      <c r="AD58" s="134">
        <v>101439</v>
      </c>
      <c r="AE58" s="134">
        <v>0</v>
      </c>
      <c r="AF58" s="136">
        <f t="shared" si="3"/>
        <v>1195241</v>
      </c>
      <c r="AG58" s="134">
        <v>0</v>
      </c>
      <c r="AH58" s="136">
        <f t="shared" si="4"/>
        <v>1195241</v>
      </c>
    </row>
    <row r="59" spans="1:34" s="132" customFormat="1" ht="21.75" customHeight="1">
      <c r="A59" s="135">
        <f t="shared" si="5"/>
        <v>56</v>
      </c>
      <c r="B59" s="131" t="s">
        <v>403</v>
      </c>
      <c r="C59" s="133" t="s">
        <v>341</v>
      </c>
      <c r="D59" s="134">
        <v>10184</v>
      </c>
      <c r="E59" s="134">
        <v>260</v>
      </c>
      <c r="F59" s="134">
        <v>0</v>
      </c>
      <c r="G59" s="134"/>
      <c r="H59" s="134">
        <v>0</v>
      </c>
      <c r="I59" s="134">
        <v>0</v>
      </c>
      <c r="J59" s="134">
        <v>20407</v>
      </c>
      <c r="K59" s="134">
        <v>334</v>
      </c>
      <c r="L59" s="134">
        <v>0</v>
      </c>
      <c r="M59" s="134">
        <v>11645</v>
      </c>
      <c r="N59" s="136">
        <f t="shared" si="0"/>
        <v>42830</v>
      </c>
      <c r="P59" s="134">
        <v>18265</v>
      </c>
      <c r="Q59" s="134">
        <v>4767</v>
      </c>
      <c r="R59" s="134">
        <v>1051</v>
      </c>
      <c r="S59" s="134">
        <v>0</v>
      </c>
      <c r="T59" s="134">
        <v>13340</v>
      </c>
      <c r="U59" s="134">
        <v>652</v>
      </c>
      <c r="V59" s="134">
        <v>260</v>
      </c>
      <c r="W59" s="134">
        <v>0</v>
      </c>
      <c r="X59" s="134">
        <v>4829</v>
      </c>
      <c r="Y59" s="136">
        <f t="shared" si="1"/>
        <v>43164</v>
      </c>
      <c r="Z59" s="136">
        <f t="shared" si="2"/>
        <v>-334</v>
      </c>
      <c r="AB59" s="134">
        <v>800000</v>
      </c>
      <c r="AC59" s="134">
        <v>0</v>
      </c>
      <c r="AD59" s="134">
        <v>19767</v>
      </c>
      <c r="AE59" s="134">
        <v>0</v>
      </c>
      <c r="AF59" s="136">
        <f t="shared" si="3"/>
        <v>819767</v>
      </c>
      <c r="AG59" s="134">
        <v>0</v>
      </c>
      <c r="AH59" s="136">
        <f t="shared" si="4"/>
        <v>819767</v>
      </c>
    </row>
    <row r="60" spans="1:34" s="132" customFormat="1" ht="21.75" customHeight="1">
      <c r="A60" s="135">
        <f t="shared" si="5"/>
        <v>57</v>
      </c>
      <c r="B60" s="131" t="s">
        <v>404</v>
      </c>
      <c r="C60" s="133" t="s">
        <v>341</v>
      </c>
      <c r="D60" s="134">
        <v>29570</v>
      </c>
      <c r="E60" s="134">
        <v>0</v>
      </c>
      <c r="F60" s="134">
        <v>0</v>
      </c>
      <c r="G60" s="134"/>
      <c r="H60" s="134">
        <v>0</v>
      </c>
      <c r="I60" s="134">
        <v>0</v>
      </c>
      <c r="J60" s="134">
        <v>0</v>
      </c>
      <c r="K60" s="134">
        <v>0</v>
      </c>
      <c r="L60" s="134">
        <v>0</v>
      </c>
      <c r="M60" s="134">
        <v>6169</v>
      </c>
      <c r="N60" s="136">
        <f t="shared" si="0"/>
        <v>35739</v>
      </c>
      <c r="P60" s="134">
        <v>24749</v>
      </c>
      <c r="Q60" s="134">
        <v>7280</v>
      </c>
      <c r="R60" s="134">
        <v>3200</v>
      </c>
      <c r="S60" s="134">
        <v>0</v>
      </c>
      <c r="T60" s="134">
        <v>5178</v>
      </c>
      <c r="U60" s="134">
        <v>5511</v>
      </c>
      <c r="V60" s="134">
        <v>0</v>
      </c>
      <c r="W60" s="134">
        <v>0</v>
      </c>
      <c r="X60" s="134">
        <v>288</v>
      </c>
      <c r="Y60" s="136">
        <f t="shared" si="1"/>
        <v>46206</v>
      </c>
      <c r="Z60" s="136">
        <f t="shared" si="2"/>
        <v>-10467</v>
      </c>
      <c r="AB60" s="134">
        <v>95000</v>
      </c>
      <c r="AC60" s="134">
        <v>350</v>
      </c>
      <c r="AD60" s="134">
        <v>122057</v>
      </c>
      <c r="AE60" s="134">
        <v>0</v>
      </c>
      <c r="AF60" s="136">
        <f t="shared" si="3"/>
        <v>217407</v>
      </c>
      <c r="AG60" s="134">
        <v>0</v>
      </c>
      <c r="AH60" s="136">
        <f t="shared" si="4"/>
        <v>217407</v>
      </c>
    </row>
    <row r="61" spans="1:34" s="132" customFormat="1" ht="21.75" customHeight="1">
      <c r="A61" s="135">
        <f t="shared" si="5"/>
        <v>58</v>
      </c>
      <c r="B61" s="131" t="s">
        <v>405</v>
      </c>
      <c r="C61" s="133" t="s">
        <v>341</v>
      </c>
      <c r="D61" s="134">
        <v>65285</v>
      </c>
      <c r="E61" s="134">
        <v>0</v>
      </c>
      <c r="F61" s="134">
        <v>714</v>
      </c>
      <c r="G61" s="134"/>
      <c r="H61" s="134">
        <v>0</v>
      </c>
      <c r="I61" s="134">
        <v>0</v>
      </c>
      <c r="J61" s="134">
        <v>1590</v>
      </c>
      <c r="K61" s="134">
        <v>4794</v>
      </c>
      <c r="L61" s="134">
        <v>1756</v>
      </c>
      <c r="M61" s="134">
        <v>6376</v>
      </c>
      <c r="N61" s="136">
        <f t="shared" si="0"/>
        <v>80515</v>
      </c>
      <c r="P61" s="134">
        <v>32182</v>
      </c>
      <c r="Q61" s="134">
        <v>0</v>
      </c>
      <c r="R61" s="134">
        <v>5450</v>
      </c>
      <c r="S61" s="134">
        <v>4514</v>
      </c>
      <c r="T61" s="134">
        <v>14763</v>
      </c>
      <c r="U61" s="134">
        <v>10436</v>
      </c>
      <c r="V61" s="134">
        <v>4462</v>
      </c>
      <c r="W61" s="134">
        <v>0</v>
      </c>
      <c r="X61" s="134">
        <v>9874</v>
      </c>
      <c r="Y61" s="136">
        <f t="shared" si="1"/>
        <v>81681</v>
      </c>
      <c r="Z61" s="136">
        <f t="shared" si="2"/>
        <v>-1166</v>
      </c>
      <c r="AB61" s="134">
        <v>75363</v>
      </c>
      <c r="AC61" s="134">
        <v>11101</v>
      </c>
      <c r="AD61" s="134">
        <v>102901</v>
      </c>
      <c r="AE61" s="134">
        <v>0</v>
      </c>
      <c r="AF61" s="136">
        <f t="shared" si="3"/>
        <v>189365</v>
      </c>
      <c r="AG61" s="134">
        <v>0</v>
      </c>
      <c r="AH61" s="136">
        <f t="shared" si="4"/>
        <v>189365</v>
      </c>
    </row>
    <row r="62" spans="1:34" s="132" customFormat="1" ht="21.75" customHeight="1">
      <c r="A62" s="135">
        <f t="shared" si="5"/>
        <v>59</v>
      </c>
      <c r="B62" s="131" t="s">
        <v>406</v>
      </c>
      <c r="C62" s="133" t="s">
        <v>342</v>
      </c>
      <c r="D62" s="134">
        <v>39800</v>
      </c>
      <c r="E62" s="134">
        <v>0</v>
      </c>
      <c r="F62" s="134">
        <v>10866</v>
      </c>
      <c r="G62" s="134"/>
      <c r="H62" s="134">
        <v>17057</v>
      </c>
      <c r="I62" s="134">
        <v>15000</v>
      </c>
      <c r="J62" s="134">
        <v>36807</v>
      </c>
      <c r="K62" s="134">
        <v>7395</v>
      </c>
      <c r="L62" s="134">
        <v>0</v>
      </c>
      <c r="M62" s="134">
        <v>326</v>
      </c>
      <c r="N62" s="136">
        <f t="shared" si="0"/>
        <v>127251</v>
      </c>
      <c r="P62" s="134">
        <v>31835</v>
      </c>
      <c r="Q62" s="134">
        <v>7848</v>
      </c>
      <c r="R62" s="134">
        <v>260</v>
      </c>
      <c r="S62" s="134">
        <v>2557</v>
      </c>
      <c r="T62" s="134">
        <v>48406</v>
      </c>
      <c r="U62" s="134">
        <v>7847</v>
      </c>
      <c r="V62" s="134">
        <v>0</v>
      </c>
      <c r="W62" s="134">
        <v>0</v>
      </c>
      <c r="X62" s="134">
        <v>8702</v>
      </c>
      <c r="Y62" s="136">
        <f t="shared" si="1"/>
        <v>107455</v>
      </c>
      <c r="Z62" s="136">
        <f t="shared" si="2"/>
        <v>19796</v>
      </c>
      <c r="AB62" s="134">
        <v>2768000</v>
      </c>
      <c r="AC62" s="134">
        <v>370000</v>
      </c>
      <c r="AD62" s="134">
        <v>274923</v>
      </c>
      <c r="AE62" s="134">
        <v>0</v>
      </c>
      <c r="AF62" s="136">
        <f t="shared" si="3"/>
        <v>3412923</v>
      </c>
      <c r="AG62" s="134">
        <v>18416</v>
      </c>
      <c r="AH62" s="136">
        <f t="shared" si="4"/>
        <v>3394507</v>
      </c>
    </row>
    <row r="63" spans="1:34" s="132" customFormat="1" ht="21.75" customHeight="1">
      <c r="A63" s="135">
        <f t="shared" si="5"/>
        <v>60</v>
      </c>
      <c r="B63" s="131" t="s">
        <v>407</v>
      </c>
      <c r="C63" s="133" t="s">
        <v>408</v>
      </c>
      <c r="D63" s="134">
        <v>36264</v>
      </c>
      <c r="E63" s="134">
        <v>1106</v>
      </c>
      <c r="F63" s="134">
        <v>0</v>
      </c>
      <c r="G63" s="134"/>
      <c r="H63" s="134">
        <v>0</v>
      </c>
      <c r="I63" s="134">
        <v>0</v>
      </c>
      <c r="J63" s="134">
        <v>14253</v>
      </c>
      <c r="K63" s="134">
        <v>35808</v>
      </c>
      <c r="L63" s="134">
        <v>0</v>
      </c>
      <c r="M63" s="134">
        <v>74</v>
      </c>
      <c r="N63" s="136">
        <f t="shared" si="0"/>
        <v>87505</v>
      </c>
      <c r="P63" s="134">
        <v>41056</v>
      </c>
      <c r="Q63" s="134">
        <v>10920</v>
      </c>
      <c r="R63" s="134">
        <v>1039</v>
      </c>
      <c r="S63" s="134">
        <v>0</v>
      </c>
      <c r="T63" s="134">
        <v>23768</v>
      </c>
      <c r="U63" s="134">
        <v>3244</v>
      </c>
      <c r="V63" s="134">
        <v>0</v>
      </c>
      <c r="W63" s="134">
        <v>0</v>
      </c>
      <c r="X63" s="134">
        <v>4690</v>
      </c>
      <c r="Y63" s="136">
        <f t="shared" si="1"/>
        <v>84717</v>
      </c>
      <c r="Z63" s="136">
        <f t="shared" si="2"/>
        <v>2788</v>
      </c>
      <c r="AB63" s="134">
        <v>666750</v>
      </c>
      <c r="AC63" s="134">
        <v>150000</v>
      </c>
      <c r="AD63" s="134">
        <v>788610</v>
      </c>
      <c r="AE63" s="134">
        <v>0</v>
      </c>
      <c r="AF63" s="136">
        <f t="shared" si="3"/>
        <v>1605360</v>
      </c>
      <c r="AG63" s="134">
        <v>874</v>
      </c>
      <c r="AH63" s="136">
        <f t="shared" si="4"/>
        <v>1604486</v>
      </c>
    </row>
    <row r="64" spans="1:34" s="132" customFormat="1" ht="21.75" customHeight="1">
      <c r="A64" s="135">
        <f t="shared" si="5"/>
        <v>61</v>
      </c>
      <c r="B64" s="131" t="s">
        <v>409</v>
      </c>
      <c r="C64" s="133" t="s">
        <v>342</v>
      </c>
      <c r="D64" s="134">
        <v>68400</v>
      </c>
      <c r="E64" s="134">
        <v>2601</v>
      </c>
      <c r="F64" s="134">
        <v>17533</v>
      </c>
      <c r="G64" s="134"/>
      <c r="H64" s="134">
        <v>0</v>
      </c>
      <c r="I64" s="134">
        <v>0</v>
      </c>
      <c r="J64" s="134">
        <v>5315</v>
      </c>
      <c r="K64" s="134">
        <v>363</v>
      </c>
      <c r="L64" s="134">
        <v>0</v>
      </c>
      <c r="M64" s="134">
        <v>103</v>
      </c>
      <c r="N64" s="136">
        <f t="shared" si="0"/>
        <v>94315</v>
      </c>
      <c r="P64" s="134">
        <v>44730</v>
      </c>
      <c r="Q64" s="134">
        <v>3223</v>
      </c>
      <c r="R64" s="134">
        <v>2380</v>
      </c>
      <c r="S64" s="134">
        <v>0</v>
      </c>
      <c r="T64" s="134">
        <v>13219</v>
      </c>
      <c r="U64" s="134">
        <v>9377</v>
      </c>
      <c r="V64" s="134">
        <v>6350</v>
      </c>
      <c r="W64" s="134">
        <v>0</v>
      </c>
      <c r="X64" s="134">
        <v>92</v>
      </c>
      <c r="Y64" s="136">
        <f t="shared" si="1"/>
        <v>79371</v>
      </c>
      <c r="Z64" s="136">
        <f t="shared" si="2"/>
        <v>14944</v>
      </c>
      <c r="AB64" s="134">
        <v>2298500</v>
      </c>
      <c r="AC64" s="134">
        <v>110690</v>
      </c>
      <c r="AD64" s="134">
        <v>55940</v>
      </c>
      <c r="AE64" s="134">
        <v>0</v>
      </c>
      <c r="AF64" s="136">
        <f t="shared" si="3"/>
        <v>2465130</v>
      </c>
      <c r="AG64" s="134">
        <v>4290</v>
      </c>
      <c r="AH64" s="136">
        <f t="shared" si="4"/>
        <v>2460840</v>
      </c>
    </row>
    <row r="65" spans="1:34" s="132" customFormat="1" ht="21.75" customHeight="1">
      <c r="A65" s="135">
        <f t="shared" si="5"/>
        <v>62</v>
      </c>
      <c r="B65" s="131" t="s">
        <v>410</v>
      </c>
      <c r="C65" s="133" t="s">
        <v>342</v>
      </c>
      <c r="D65" s="134">
        <v>99076</v>
      </c>
      <c r="E65" s="134">
        <v>0</v>
      </c>
      <c r="F65" s="134">
        <v>0</v>
      </c>
      <c r="G65" s="134"/>
      <c r="H65" s="134">
        <v>0</v>
      </c>
      <c r="I65" s="134">
        <v>0</v>
      </c>
      <c r="J65" s="134">
        <v>50906</v>
      </c>
      <c r="K65" s="134">
        <v>13653</v>
      </c>
      <c r="L65" s="134">
        <v>0</v>
      </c>
      <c r="M65" s="134">
        <v>4419</v>
      </c>
      <c r="N65" s="136">
        <f t="shared" si="0"/>
        <v>168054</v>
      </c>
      <c r="P65" s="134">
        <v>58436</v>
      </c>
      <c r="Q65" s="134">
        <v>3822</v>
      </c>
      <c r="R65" s="134">
        <v>5904</v>
      </c>
      <c r="S65" s="134">
        <v>21451</v>
      </c>
      <c r="T65" s="134">
        <v>47697</v>
      </c>
      <c r="U65" s="134">
        <v>33615</v>
      </c>
      <c r="V65" s="134">
        <v>0</v>
      </c>
      <c r="W65" s="134">
        <v>0</v>
      </c>
      <c r="X65" s="134">
        <v>16806</v>
      </c>
      <c r="Y65" s="136">
        <f t="shared" si="1"/>
        <v>187731</v>
      </c>
      <c r="Z65" s="136">
        <f t="shared" si="2"/>
        <v>-19677</v>
      </c>
      <c r="AB65" s="134">
        <v>4157000</v>
      </c>
      <c r="AC65" s="134">
        <v>257985</v>
      </c>
      <c r="AD65" s="134">
        <v>302944</v>
      </c>
      <c r="AE65" s="134">
        <v>0</v>
      </c>
      <c r="AF65" s="136">
        <f t="shared" si="3"/>
        <v>4717929</v>
      </c>
      <c r="AG65" s="134">
        <v>13460</v>
      </c>
      <c r="AH65" s="136">
        <f t="shared" si="4"/>
        <v>4704469</v>
      </c>
    </row>
    <row r="66" spans="1:34" s="132" customFormat="1" ht="21.75" customHeight="1">
      <c r="A66" s="135">
        <f t="shared" si="5"/>
        <v>63</v>
      </c>
      <c r="B66" s="131" t="s">
        <v>411</v>
      </c>
      <c r="C66" s="133" t="s">
        <v>342</v>
      </c>
      <c r="D66" s="134">
        <v>99470</v>
      </c>
      <c r="E66" s="134">
        <v>444</v>
      </c>
      <c r="F66" s="134">
        <v>0</v>
      </c>
      <c r="G66" s="134"/>
      <c r="H66" s="134">
        <v>2000</v>
      </c>
      <c r="I66" s="134">
        <v>0</v>
      </c>
      <c r="J66" s="134">
        <v>26964</v>
      </c>
      <c r="K66" s="134">
        <v>47283</v>
      </c>
      <c r="L66" s="134">
        <v>0</v>
      </c>
      <c r="M66" s="134">
        <v>4744</v>
      </c>
      <c r="N66" s="136">
        <f t="shared" si="0"/>
        <v>180905</v>
      </c>
      <c r="P66" s="134">
        <v>60841</v>
      </c>
      <c r="Q66" s="134">
        <v>3245</v>
      </c>
      <c r="R66" s="134">
        <v>4361</v>
      </c>
      <c r="S66" s="134">
        <v>31410</v>
      </c>
      <c r="T66" s="134">
        <v>92222</v>
      </c>
      <c r="U66" s="134">
        <v>16058</v>
      </c>
      <c r="V66" s="134">
        <v>444</v>
      </c>
      <c r="W66" s="134">
        <v>0</v>
      </c>
      <c r="X66" s="134">
        <v>19844</v>
      </c>
      <c r="Y66" s="136">
        <f t="shared" si="1"/>
        <v>228425</v>
      </c>
      <c r="Z66" s="136">
        <f t="shared" si="2"/>
        <v>-47520</v>
      </c>
      <c r="AB66" s="134">
        <v>3575836</v>
      </c>
      <c r="AC66" s="134">
        <v>26121</v>
      </c>
      <c r="AD66" s="134">
        <v>1024358</v>
      </c>
      <c r="AE66" s="134">
        <v>0</v>
      </c>
      <c r="AF66" s="136">
        <f t="shared" si="3"/>
        <v>4626315</v>
      </c>
      <c r="AG66" s="134">
        <v>21830</v>
      </c>
      <c r="AH66" s="136">
        <f t="shared" si="4"/>
        <v>4604485</v>
      </c>
    </row>
    <row r="67" spans="1:34" s="132" customFormat="1" ht="21.75" customHeight="1">
      <c r="A67" s="135">
        <f t="shared" si="5"/>
        <v>64</v>
      </c>
      <c r="B67" s="131" t="s">
        <v>412</v>
      </c>
      <c r="C67" s="133" t="s">
        <v>341</v>
      </c>
      <c r="D67" s="134">
        <v>278946</v>
      </c>
      <c r="E67" s="134">
        <v>561</v>
      </c>
      <c r="F67" s="134">
        <v>0</v>
      </c>
      <c r="G67" s="134"/>
      <c r="H67" s="134">
        <v>4366</v>
      </c>
      <c r="I67" s="134">
        <v>25280</v>
      </c>
      <c r="J67" s="134">
        <v>72048</v>
      </c>
      <c r="K67" s="134">
        <v>217134</v>
      </c>
      <c r="L67" s="134">
        <v>4044</v>
      </c>
      <c r="M67" s="134">
        <v>27761</v>
      </c>
      <c r="N67" s="136">
        <f t="shared" si="0"/>
        <v>630140</v>
      </c>
      <c r="P67" s="134">
        <v>170236</v>
      </c>
      <c r="Q67" s="134">
        <v>2821</v>
      </c>
      <c r="R67" s="134">
        <v>25033</v>
      </c>
      <c r="S67" s="134">
        <v>61975</v>
      </c>
      <c r="T67" s="134">
        <v>177057</v>
      </c>
      <c r="U67" s="134">
        <v>39405</v>
      </c>
      <c r="V67" s="134">
        <v>686</v>
      </c>
      <c r="W67" s="134">
        <v>0</v>
      </c>
      <c r="X67" s="134">
        <v>77200</v>
      </c>
      <c r="Y67" s="136">
        <f t="shared" si="1"/>
        <v>554413</v>
      </c>
      <c r="Z67" s="136">
        <f t="shared" si="2"/>
        <v>75727</v>
      </c>
      <c r="AB67" s="134">
        <v>9853050</v>
      </c>
      <c r="AC67" s="134">
        <v>131180</v>
      </c>
      <c r="AD67" s="134">
        <v>4084110</v>
      </c>
      <c r="AE67" s="134">
        <v>0</v>
      </c>
      <c r="AF67" s="136">
        <f t="shared" si="3"/>
        <v>14068340</v>
      </c>
      <c r="AG67" s="134">
        <v>15938</v>
      </c>
      <c r="AH67" s="136">
        <f t="shared" si="4"/>
        <v>14052402</v>
      </c>
    </row>
    <row r="68" spans="1:34" s="132" customFormat="1" ht="21.75" customHeight="1">
      <c r="A68" s="135">
        <f t="shared" si="5"/>
        <v>65</v>
      </c>
      <c r="B68" s="131" t="s">
        <v>413</v>
      </c>
      <c r="C68" s="133" t="s">
        <v>345</v>
      </c>
      <c r="D68" s="134">
        <v>49555</v>
      </c>
      <c r="E68" s="134">
        <v>890</v>
      </c>
      <c r="F68" s="134">
        <v>0</v>
      </c>
      <c r="G68" s="134"/>
      <c r="H68" s="134">
        <v>0</v>
      </c>
      <c r="I68" s="134">
        <v>0</v>
      </c>
      <c r="J68" s="134">
        <v>0</v>
      </c>
      <c r="K68" s="134">
        <v>40807</v>
      </c>
      <c r="L68" s="134">
        <v>0</v>
      </c>
      <c r="M68" s="134">
        <v>17584</v>
      </c>
      <c r="N68" s="136">
        <f t="shared" si="0"/>
        <v>108836</v>
      </c>
      <c r="P68" s="134">
        <v>61515</v>
      </c>
      <c r="Q68" s="134">
        <v>0</v>
      </c>
      <c r="R68" s="134">
        <v>2279</v>
      </c>
      <c r="S68" s="134">
        <v>27347</v>
      </c>
      <c r="T68" s="134">
        <v>16829</v>
      </c>
      <c r="U68" s="134">
        <v>12946</v>
      </c>
      <c r="V68" s="134">
        <v>890</v>
      </c>
      <c r="W68" s="134">
        <v>0</v>
      </c>
      <c r="X68" s="134">
        <v>6853</v>
      </c>
      <c r="Y68" s="136">
        <f t="shared" si="1"/>
        <v>128659</v>
      </c>
      <c r="Z68" s="136">
        <f t="shared" si="2"/>
        <v>-19823</v>
      </c>
      <c r="AB68" s="134">
        <v>1250000</v>
      </c>
      <c r="AC68" s="134">
        <v>20101</v>
      </c>
      <c r="AD68" s="134">
        <v>847325</v>
      </c>
      <c r="AE68" s="134">
        <v>0</v>
      </c>
      <c r="AF68" s="136">
        <f t="shared" si="3"/>
        <v>2117426</v>
      </c>
      <c r="AG68" s="134">
        <v>-700</v>
      </c>
      <c r="AH68" s="136">
        <f t="shared" si="4"/>
        <v>2118126</v>
      </c>
    </row>
    <row r="69" spans="1:34" s="132" customFormat="1" ht="21.75" customHeight="1">
      <c r="A69" s="135">
        <f t="shared" si="5"/>
        <v>66</v>
      </c>
      <c r="B69" s="131" t="s">
        <v>414</v>
      </c>
      <c r="C69" s="133" t="s">
        <v>345</v>
      </c>
      <c r="D69" s="134">
        <v>97196</v>
      </c>
      <c r="E69" s="134">
        <v>0</v>
      </c>
      <c r="F69" s="134">
        <v>0</v>
      </c>
      <c r="G69" s="134"/>
      <c r="H69" s="134">
        <v>0</v>
      </c>
      <c r="I69" s="134">
        <v>0</v>
      </c>
      <c r="J69" s="134">
        <v>33645</v>
      </c>
      <c r="K69" s="134">
        <v>0</v>
      </c>
      <c r="L69" s="134">
        <v>21500</v>
      </c>
      <c r="M69" s="134">
        <v>92821</v>
      </c>
      <c r="N69" s="136">
        <f aca="true" t="shared" si="6" ref="N69:N99">SUM(D69:M69)</f>
        <v>245162</v>
      </c>
      <c r="P69" s="134">
        <v>55141</v>
      </c>
      <c r="Q69" s="134">
        <v>0</v>
      </c>
      <c r="R69" s="134">
        <v>1197</v>
      </c>
      <c r="S69" s="134">
        <v>38943</v>
      </c>
      <c r="T69" s="134">
        <v>68139</v>
      </c>
      <c r="U69" s="134">
        <v>8487</v>
      </c>
      <c r="V69" s="134">
        <v>356</v>
      </c>
      <c r="W69" s="134">
        <v>0</v>
      </c>
      <c r="X69" s="134">
        <v>73574</v>
      </c>
      <c r="Y69" s="136">
        <f aca="true" t="shared" si="7" ref="Y69:Y99">SUM(P69:X69)</f>
        <v>245837</v>
      </c>
      <c r="Z69" s="136">
        <f aca="true" t="shared" si="8" ref="Z69:Z99">+N69-Y69</f>
        <v>-675</v>
      </c>
      <c r="AB69" s="134">
        <v>2676000</v>
      </c>
      <c r="AC69" s="134">
        <v>398500</v>
      </c>
      <c r="AD69" s="134">
        <v>993939</v>
      </c>
      <c r="AE69" s="134">
        <v>0</v>
      </c>
      <c r="AF69" s="136">
        <f aca="true" t="shared" si="9" ref="AF69:AF99">SUM(AB69:AE69)</f>
        <v>4068439</v>
      </c>
      <c r="AG69" s="134">
        <v>71523</v>
      </c>
      <c r="AH69" s="136">
        <f aca="true" t="shared" si="10" ref="AH69:AH97">+AF69-AG69</f>
        <v>3996916</v>
      </c>
    </row>
    <row r="70" spans="1:34" s="132" customFormat="1" ht="21.75" customHeight="1">
      <c r="A70" s="135">
        <f t="shared" si="5"/>
        <v>67</v>
      </c>
      <c r="B70" s="131" t="s">
        <v>415</v>
      </c>
      <c r="C70" s="133" t="s">
        <v>341</v>
      </c>
      <c r="D70" s="134">
        <v>0</v>
      </c>
      <c r="E70" s="134">
        <v>0</v>
      </c>
      <c r="F70" s="134">
        <v>0</v>
      </c>
      <c r="G70" s="134"/>
      <c r="H70" s="134">
        <v>0</v>
      </c>
      <c r="I70" s="134">
        <v>0</v>
      </c>
      <c r="J70" s="134">
        <v>0</v>
      </c>
      <c r="K70" s="134">
        <v>0</v>
      </c>
      <c r="L70" s="134">
        <v>0</v>
      </c>
      <c r="M70" s="134">
        <v>0</v>
      </c>
      <c r="N70" s="136">
        <f t="shared" si="6"/>
        <v>0</v>
      </c>
      <c r="P70" s="134">
        <v>0</v>
      </c>
      <c r="Q70" s="134">
        <v>0</v>
      </c>
      <c r="R70" s="134">
        <v>0</v>
      </c>
      <c r="S70" s="134">
        <v>0</v>
      </c>
      <c r="T70" s="134">
        <v>0</v>
      </c>
      <c r="U70" s="134">
        <v>0</v>
      </c>
      <c r="V70" s="134">
        <v>0</v>
      </c>
      <c r="W70" s="134">
        <v>0</v>
      </c>
      <c r="X70" s="134">
        <v>0</v>
      </c>
      <c r="Y70" s="136">
        <f t="shared" si="7"/>
        <v>0</v>
      </c>
      <c r="Z70" s="136">
        <f t="shared" si="8"/>
        <v>0</v>
      </c>
      <c r="AB70" s="134">
        <v>1941538</v>
      </c>
      <c r="AC70" s="134">
        <v>182007</v>
      </c>
      <c r="AD70" s="134">
        <v>115305</v>
      </c>
      <c r="AE70" s="134">
        <v>0</v>
      </c>
      <c r="AF70" s="136">
        <f t="shared" si="9"/>
        <v>2238850</v>
      </c>
      <c r="AG70" s="134">
        <v>46352</v>
      </c>
      <c r="AH70" s="136">
        <f t="shared" si="10"/>
        <v>2192498</v>
      </c>
    </row>
    <row r="71" spans="1:34" s="132" customFormat="1" ht="21.75" customHeight="1">
      <c r="A71" s="135">
        <f aca="true" t="shared" si="11" ref="A71:A97">+A70+1</f>
        <v>68</v>
      </c>
      <c r="B71" s="131" t="s">
        <v>416</v>
      </c>
      <c r="C71" s="133" t="s">
        <v>343</v>
      </c>
      <c r="D71" s="134">
        <v>22660</v>
      </c>
      <c r="E71" s="134">
        <v>499</v>
      </c>
      <c r="F71" s="134">
        <v>0</v>
      </c>
      <c r="G71" s="134"/>
      <c r="H71" s="134">
        <v>0</v>
      </c>
      <c r="I71" s="134">
        <v>0</v>
      </c>
      <c r="J71" s="134">
        <v>61033</v>
      </c>
      <c r="K71" s="134">
        <v>8263</v>
      </c>
      <c r="L71" s="134">
        <v>0</v>
      </c>
      <c r="M71" s="134">
        <v>5933</v>
      </c>
      <c r="N71" s="136">
        <f t="shared" si="6"/>
        <v>98388</v>
      </c>
      <c r="P71" s="134">
        <v>44095</v>
      </c>
      <c r="Q71" s="134">
        <v>0</v>
      </c>
      <c r="R71" s="134">
        <v>444</v>
      </c>
      <c r="S71" s="134">
        <v>8205</v>
      </c>
      <c r="T71" s="134">
        <v>40747</v>
      </c>
      <c r="U71" s="134">
        <v>8685</v>
      </c>
      <c r="V71" s="134">
        <v>2299</v>
      </c>
      <c r="W71" s="134">
        <v>0</v>
      </c>
      <c r="X71" s="134">
        <v>6887</v>
      </c>
      <c r="Y71" s="136">
        <f t="shared" si="7"/>
        <v>111362</v>
      </c>
      <c r="Z71" s="136">
        <f t="shared" si="8"/>
        <v>-12974</v>
      </c>
      <c r="AB71" s="134">
        <v>0</v>
      </c>
      <c r="AC71" s="134">
        <v>0</v>
      </c>
      <c r="AD71" s="134">
        <v>43206</v>
      </c>
      <c r="AE71" s="134">
        <v>0</v>
      </c>
      <c r="AF71" s="136">
        <f t="shared" si="9"/>
        <v>43206</v>
      </c>
      <c r="AG71" s="134">
        <v>3164</v>
      </c>
      <c r="AH71" s="136">
        <f t="shared" si="10"/>
        <v>40042</v>
      </c>
    </row>
    <row r="72" spans="1:34" s="132" customFormat="1" ht="21.75" customHeight="1">
      <c r="A72" s="135">
        <f t="shared" si="11"/>
        <v>69</v>
      </c>
      <c r="B72" s="131" t="s">
        <v>417</v>
      </c>
      <c r="C72" s="133" t="s">
        <v>345</v>
      </c>
      <c r="D72" s="134">
        <v>59807</v>
      </c>
      <c r="E72" s="134">
        <v>0</v>
      </c>
      <c r="F72" s="134">
        <v>0</v>
      </c>
      <c r="G72" s="134"/>
      <c r="H72" s="134">
        <v>0</v>
      </c>
      <c r="I72" s="134">
        <v>13999</v>
      </c>
      <c r="J72" s="134">
        <v>522</v>
      </c>
      <c r="K72" s="134">
        <v>0</v>
      </c>
      <c r="L72" s="134">
        <v>0</v>
      </c>
      <c r="M72" s="134">
        <v>6963</v>
      </c>
      <c r="N72" s="136">
        <f t="shared" si="6"/>
        <v>81291</v>
      </c>
      <c r="P72" s="134">
        <v>55903</v>
      </c>
      <c r="Q72" s="134">
        <v>0</v>
      </c>
      <c r="R72" s="134">
        <v>1615</v>
      </c>
      <c r="S72" s="134">
        <v>0</v>
      </c>
      <c r="T72" s="134">
        <v>27212</v>
      </c>
      <c r="U72" s="134">
        <v>6639</v>
      </c>
      <c r="V72" s="134">
        <v>0</v>
      </c>
      <c r="W72" s="134">
        <v>0</v>
      </c>
      <c r="X72" s="134">
        <v>8470</v>
      </c>
      <c r="Y72" s="136">
        <f t="shared" si="7"/>
        <v>99839</v>
      </c>
      <c r="Z72" s="136">
        <f t="shared" si="8"/>
        <v>-18548</v>
      </c>
      <c r="AB72" s="134">
        <v>1246000</v>
      </c>
      <c r="AC72" s="134">
        <v>2200</v>
      </c>
      <c r="AD72" s="134">
        <v>681146</v>
      </c>
      <c r="AE72" s="134">
        <v>0</v>
      </c>
      <c r="AF72" s="136">
        <f t="shared" si="9"/>
        <v>1929346</v>
      </c>
      <c r="AG72" s="134">
        <v>0</v>
      </c>
      <c r="AH72" s="136">
        <f t="shared" si="10"/>
        <v>1929346</v>
      </c>
    </row>
    <row r="73" spans="1:34" s="132" customFormat="1" ht="21.75" customHeight="1">
      <c r="A73" s="135">
        <f t="shared" si="11"/>
        <v>70</v>
      </c>
      <c r="B73" s="131" t="s">
        <v>418</v>
      </c>
      <c r="C73" s="133" t="s">
        <v>345</v>
      </c>
      <c r="D73" s="134">
        <v>18254</v>
      </c>
      <c r="E73" s="134">
        <v>227</v>
      </c>
      <c r="F73" s="134">
        <v>0</v>
      </c>
      <c r="G73" s="134"/>
      <c r="H73" s="134">
        <v>0</v>
      </c>
      <c r="I73" s="134">
        <v>0</v>
      </c>
      <c r="J73" s="134">
        <v>12250</v>
      </c>
      <c r="K73" s="134">
        <v>0</v>
      </c>
      <c r="L73" s="134">
        <v>3681</v>
      </c>
      <c r="M73" s="134">
        <v>12182</v>
      </c>
      <c r="N73" s="136">
        <f t="shared" si="6"/>
        <v>46594</v>
      </c>
      <c r="P73" s="134">
        <v>16232</v>
      </c>
      <c r="Q73" s="134">
        <v>0</v>
      </c>
      <c r="R73" s="134">
        <v>871</v>
      </c>
      <c r="S73" s="134">
        <v>0</v>
      </c>
      <c r="T73" s="134">
        <v>19687</v>
      </c>
      <c r="U73" s="134">
        <v>5289</v>
      </c>
      <c r="V73" s="134">
        <v>3054</v>
      </c>
      <c r="W73" s="134">
        <v>0</v>
      </c>
      <c r="X73" s="134">
        <v>3827</v>
      </c>
      <c r="Y73" s="136">
        <f t="shared" si="7"/>
        <v>48960</v>
      </c>
      <c r="Z73" s="136">
        <f t="shared" si="8"/>
        <v>-2366</v>
      </c>
      <c r="AB73" s="134">
        <v>1127160</v>
      </c>
      <c r="AC73" s="134">
        <v>85374</v>
      </c>
      <c r="AD73" s="134">
        <v>106557</v>
      </c>
      <c r="AE73" s="134">
        <v>0</v>
      </c>
      <c r="AF73" s="136">
        <f t="shared" si="9"/>
        <v>1319091</v>
      </c>
      <c r="AG73" s="134">
        <v>1766</v>
      </c>
      <c r="AH73" s="136">
        <f t="shared" si="10"/>
        <v>1317325</v>
      </c>
    </row>
    <row r="74" spans="1:34" s="132" customFormat="1" ht="21.75" customHeight="1">
      <c r="A74" s="135">
        <f t="shared" si="11"/>
        <v>71</v>
      </c>
      <c r="B74" s="131" t="s">
        <v>419</v>
      </c>
      <c r="C74" s="133" t="s">
        <v>341</v>
      </c>
      <c r="D74" s="134">
        <v>7200</v>
      </c>
      <c r="E74" s="134">
        <v>0</v>
      </c>
      <c r="F74" s="134">
        <v>0</v>
      </c>
      <c r="G74" s="134"/>
      <c r="H74" s="134">
        <v>0</v>
      </c>
      <c r="I74" s="134">
        <v>0</v>
      </c>
      <c r="J74" s="134">
        <v>1098</v>
      </c>
      <c r="K74" s="134">
        <v>11791</v>
      </c>
      <c r="L74" s="134">
        <v>0</v>
      </c>
      <c r="M74" s="134">
        <v>312</v>
      </c>
      <c r="N74" s="136">
        <f t="shared" si="6"/>
        <v>20401</v>
      </c>
      <c r="P74" s="134">
        <v>2247</v>
      </c>
      <c r="Q74" s="134">
        <v>0</v>
      </c>
      <c r="R74" s="134">
        <v>0</v>
      </c>
      <c r="S74" s="134">
        <v>0</v>
      </c>
      <c r="T74" s="134">
        <v>7457</v>
      </c>
      <c r="U74" s="134">
        <v>4094</v>
      </c>
      <c r="V74" s="134">
        <v>0</v>
      </c>
      <c r="W74" s="134">
        <v>2250</v>
      </c>
      <c r="X74" s="134">
        <v>6166</v>
      </c>
      <c r="Y74" s="136">
        <f t="shared" si="7"/>
        <v>22214</v>
      </c>
      <c r="Z74" s="136">
        <f t="shared" si="8"/>
        <v>-1813</v>
      </c>
      <c r="AB74" s="134">
        <v>583000</v>
      </c>
      <c r="AC74" s="134">
        <v>45000</v>
      </c>
      <c r="AD74" s="134">
        <v>321542</v>
      </c>
      <c r="AE74" s="134">
        <v>0</v>
      </c>
      <c r="AF74" s="136">
        <f t="shared" si="9"/>
        <v>949542</v>
      </c>
      <c r="AG74" s="134">
        <v>-499</v>
      </c>
      <c r="AH74" s="136">
        <f t="shared" si="10"/>
        <v>950041</v>
      </c>
    </row>
    <row r="75" spans="1:34" s="132" customFormat="1" ht="21.75" customHeight="1">
      <c r="A75" s="135">
        <f t="shared" si="11"/>
        <v>72</v>
      </c>
      <c r="B75" s="131" t="s">
        <v>420</v>
      </c>
      <c r="C75" s="133" t="s">
        <v>341</v>
      </c>
      <c r="D75" s="134">
        <v>24035</v>
      </c>
      <c r="E75" s="134">
        <v>0</v>
      </c>
      <c r="F75" s="134">
        <v>0</v>
      </c>
      <c r="G75" s="134"/>
      <c r="H75" s="134">
        <v>0</v>
      </c>
      <c r="I75" s="134">
        <v>0</v>
      </c>
      <c r="J75" s="134">
        <v>15600</v>
      </c>
      <c r="K75" s="134">
        <v>16575</v>
      </c>
      <c r="L75" s="134">
        <v>32339</v>
      </c>
      <c r="M75" s="134">
        <v>14661</v>
      </c>
      <c r="N75" s="136">
        <f t="shared" si="6"/>
        <v>103210</v>
      </c>
      <c r="P75" s="134">
        <v>29426</v>
      </c>
      <c r="Q75" s="134">
        <v>0</v>
      </c>
      <c r="R75" s="134">
        <v>7981</v>
      </c>
      <c r="S75" s="134">
        <v>13946</v>
      </c>
      <c r="T75" s="134">
        <v>39603</v>
      </c>
      <c r="U75" s="134">
        <v>8509</v>
      </c>
      <c r="V75" s="134">
        <v>0</v>
      </c>
      <c r="W75" s="134">
        <v>0</v>
      </c>
      <c r="X75" s="134">
        <v>1110</v>
      </c>
      <c r="Y75" s="136">
        <f t="shared" si="7"/>
        <v>100575</v>
      </c>
      <c r="Z75" s="136">
        <f t="shared" si="8"/>
        <v>2635</v>
      </c>
      <c r="AB75" s="134">
        <v>979978</v>
      </c>
      <c r="AC75" s="134">
        <v>2417</v>
      </c>
      <c r="AD75" s="134">
        <v>33090</v>
      </c>
      <c r="AE75" s="134">
        <v>0</v>
      </c>
      <c r="AF75" s="136">
        <f t="shared" si="9"/>
        <v>1015485</v>
      </c>
      <c r="AG75" s="134">
        <v>0</v>
      </c>
      <c r="AH75" s="136">
        <f t="shared" si="10"/>
        <v>1015485</v>
      </c>
    </row>
    <row r="76" spans="1:34" s="132" customFormat="1" ht="21.75" customHeight="1">
      <c r="A76" s="135">
        <f t="shared" si="11"/>
        <v>73</v>
      </c>
      <c r="B76" s="131" t="s">
        <v>421</v>
      </c>
      <c r="C76" s="133" t="s">
        <v>341</v>
      </c>
      <c r="D76" s="134">
        <v>7922</v>
      </c>
      <c r="E76" s="134">
        <v>0</v>
      </c>
      <c r="F76" s="134">
        <v>0</v>
      </c>
      <c r="G76" s="134"/>
      <c r="H76" s="134">
        <v>1095</v>
      </c>
      <c r="I76" s="134">
        <v>0</v>
      </c>
      <c r="J76" s="134">
        <v>150</v>
      </c>
      <c r="K76" s="134">
        <v>4</v>
      </c>
      <c r="L76" s="134">
        <v>0</v>
      </c>
      <c r="M76" s="134">
        <v>1840</v>
      </c>
      <c r="N76" s="136">
        <f t="shared" si="6"/>
        <v>11011</v>
      </c>
      <c r="P76" s="134">
        <v>0</v>
      </c>
      <c r="Q76" s="134">
        <v>0</v>
      </c>
      <c r="R76" s="134">
        <v>2130</v>
      </c>
      <c r="S76" s="134">
        <v>0</v>
      </c>
      <c r="T76" s="134">
        <v>7567</v>
      </c>
      <c r="U76" s="134">
        <v>1790</v>
      </c>
      <c r="V76" s="134">
        <v>0</v>
      </c>
      <c r="W76" s="134">
        <v>0</v>
      </c>
      <c r="X76" s="134">
        <v>90</v>
      </c>
      <c r="Y76" s="136">
        <f t="shared" si="7"/>
        <v>11577</v>
      </c>
      <c r="Z76" s="136">
        <f t="shared" si="8"/>
        <v>-566</v>
      </c>
      <c r="AB76" s="134">
        <v>330000</v>
      </c>
      <c r="AC76" s="134">
        <v>0</v>
      </c>
      <c r="AD76" s="134">
        <v>26643</v>
      </c>
      <c r="AE76" s="134">
        <v>0</v>
      </c>
      <c r="AF76" s="136">
        <f t="shared" si="9"/>
        <v>356643</v>
      </c>
      <c r="AG76" s="134">
        <v>0</v>
      </c>
      <c r="AH76" s="136">
        <f t="shared" si="10"/>
        <v>356643</v>
      </c>
    </row>
    <row r="77" spans="1:34" s="132" customFormat="1" ht="21.75" customHeight="1">
      <c r="A77" s="135">
        <f t="shared" si="11"/>
        <v>74</v>
      </c>
      <c r="B77" s="131" t="s">
        <v>422</v>
      </c>
      <c r="C77" s="133" t="s">
        <v>341</v>
      </c>
      <c r="D77" s="134">
        <v>24090</v>
      </c>
      <c r="E77" s="134">
        <v>0</v>
      </c>
      <c r="F77" s="134">
        <v>0</v>
      </c>
      <c r="G77" s="134"/>
      <c r="H77" s="134">
        <v>0</v>
      </c>
      <c r="I77" s="134">
        <v>26538</v>
      </c>
      <c r="J77" s="134">
        <v>23349</v>
      </c>
      <c r="K77" s="134">
        <v>5389</v>
      </c>
      <c r="L77" s="134">
        <v>0</v>
      </c>
      <c r="M77" s="134">
        <v>5669</v>
      </c>
      <c r="N77" s="136">
        <f t="shared" si="6"/>
        <v>85035</v>
      </c>
      <c r="P77" s="134">
        <v>58014</v>
      </c>
      <c r="Q77" s="134">
        <v>0</v>
      </c>
      <c r="R77" s="134">
        <v>750</v>
      </c>
      <c r="S77" s="134">
        <v>0</v>
      </c>
      <c r="T77" s="134">
        <v>15588</v>
      </c>
      <c r="U77" s="134">
        <v>4190</v>
      </c>
      <c r="V77" s="134">
        <v>0</v>
      </c>
      <c r="W77" s="134">
        <v>0</v>
      </c>
      <c r="X77" s="134">
        <v>1287</v>
      </c>
      <c r="Y77" s="136">
        <f t="shared" si="7"/>
        <v>79829</v>
      </c>
      <c r="Z77" s="136">
        <f t="shared" si="8"/>
        <v>5206</v>
      </c>
      <c r="AB77" s="134">
        <v>1100000</v>
      </c>
      <c r="AC77" s="134">
        <v>500</v>
      </c>
      <c r="AD77" s="134">
        <v>30492</v>
      </c>
      <c r="AE77" s="134">
        <v>0</v>
      </c>
      <c r="AF77" s="136">
        <f t="shared" si="9"/>
        <v>1130992</v>
      </c>
      <c r="AG77" s="134">
        <v>0</v>
      </c>
      <c r="AH77" s="136">
        <f t="shared" si="10"/>
        <v>1130992</v>
      </c>
    </row>
    <row r="78" spans="1:34" s="132" customFormat="1" ht="21.75" customHeight="1">
      <c r="A78" s="135">
        <f t="shared" si="11"/>
        <v>75</v>
      </c>
      <c r="B78" s="131" t="s">
        <v>423</v>
      </c>
      <c r="C78" s="133" t="s">
        <v>341</v>
      </c>
      <c r="D78" s="134">
        <v>0</v>
      </c>
      <c r="E78" s="134">
        <v>0</v>
      </c>
      <c r="F78" s="134">
        <v>0</v>
      </c>
      <c r="G78" s="134"/>
      <c r="H78" s="134">
        <v>0</v>
      </c>
      <c r="I78" s="134">
        <v>0</v>
      </c>
      <c r="J78" s="134">
        <v>0</v>
      </c>
      <c r="K78" s="134">
        <v>0</v>
      </c>
      <c r="L78" s="134">
        <v>0</v>
      </c>
      <c r="M78" s="134">
        <v>0</v>
      </c>
      <c r="N78" s="136">
        <f t="shared" si="6"/>
        <v>0</v>
      </c>
      <c r="P78" s="134">
        <v>0</v>
      </c>
      <c r="Q78" s="134">
        <v>0</v>
      </c>
      <c r="R78" s="134">
        <v>0</v>
      </c>
      <c r="S78" s="134">
        <v>0</v>
      </c>
      <c r="T78" s="134">
        <v>0</v>
      </c>
      <c r="U78" s="134">
        <v>0</v>
      </c>
      <c r="V78" s="134">
        <v>0</v>
      </c>
      <c r="W78" s="134">
        <v>0</v>
      </c>
      <c r="X78" s="134">
        <v>0</v>
      </c>
      <c r="Y78" s="136">
        <f t="shared" si="7"/>
        <v>0</v>
      </c>
      <c r="Z78" s="136">
        <f t="shared" si="8"/>
        <v>0</v>
      </c>
      <c r="AB78" s="134">
        <v>0</v>
      </c>
      <c r="AC78" s="134">
        <v>0</v>
      </c>
      <c r="AD78" s="134">
        <v>0</v>
      </c>
      <c r="AE78" s="134">
        <v>0</v>
      </c>
      <c r="AF78" s="136">
        <f t="shared" si="9"/>
        <v>0</v>
      </c>
      <c r="AG78" s="134">
        <v>0</v>
      </c>
      <c r="AH78" s="136">
        <f t="shared" si="10"/>
        <v>0</v>
      </c>
    </row>
    <row r="79" spans="1:34" s="132" customFormat="1" ht="21.75" customHeight="1">
      <c r="A79" s="135">
        <f t="shared" si="11"/>
        <v>76</v>
      </c>
      <c r="B79" s="131" t="s">
        <v>424</v>
      </c>
      <c r="C79" s="133" t="s">
        <v>345</v>
      </c>
      <c r="D79" s="134">
        <v>12962</v>
      </c>
      <c r="E79" s="134">
        <v>0</v>
      </c>
      <c r="F79" s="134">
        <v>0</v>
      </c>
      <c r="G79" s="134"/>
      <c r="H79" s="134">
        <v>5417</v>
      </c>
      <c r="I79" s="134">
        <v>0</v>
      </c>
      <c r="J79" s="134">
        <v>24719</v>
      </c>
      <c r="K79" s="134">
        <v>53870</v>
      </c>
      <c r="L79" s="134">
        <v>16712</v>
      </c>
      <c r="M79" s="134">
        <v>4952</v>
      </c>
      <c r="N79" s="136">
        <f t="shared" si="6"/>
        <v>118632</v>
      </c>
      <c r="P79" s="134">
        <v>37567</v>
      </c>
      <c r="Q79" s="134">
        <v>0</v>
      </c>
      <c r="R79" s="134">
        <v>5843</v>
      </c>
      <c r="S79" s="134">
        <v>10507</v>
      </c>
      <c r="T79" s="134">
        <v>91060</v>
      </c>
      <c r="U79" s="134">
        <v>3023</v>
      </c>
      <c r="V79" s="134">
        <v>300</v>
      </c>
      <c r="W79" s="134">
        <v>0</v>
      </c>
      <c r="X79" s="134">
        <v>12434</v>
      </c>
      <c r="Y79" s="136">
        <f t="shared" si="7"/>
        <v>160734</v>
      </c>
      <c r="Z79" s="136">
        <f t="shared" si="8"/>
        <v>-42102</v>
      </c>
      <c r="AB79" s="134">
        <v>1040945</v>
      </c>
      <c r="AC79" s="134">
        <v>50294</v>
      </c>
      <c r="AD79" s="134">
        <v>1448700</v>
      </c>
      <c r="AE79" s="134">
        <v>0</v>
      </c>
      <c r="AF79" s="136">
        <f t="shared" si="9"/>
        <v>2539939</v>
      </c>
      <c r="AG79" s="134">
        <v>55589</v>
      </c>
      <c r="AH79" s="136">
        <f t="shared" si="10"/>
        <v>2484350</v>
      </c>
    </row>
    <row r="80" spans="1:34" s="132" customFormat="1" ht="21.75" customHeight="1">
      <c r="A80" s="135">
        <f t="shared" si="11"/>
        <v>77</v>
      </c>
      <c r="B80" s="131" t="s">
        <v>425</v>
      </c>
      <c r="C80" s="133" t="s">
        <v>345</v>
      </c>
      <c r="D80" s="134">
        <v>37106</v>
      </c>
      <c r="E80" s="134">
        <v>0</v>
      </c>
      <c r="F80" s="134">
        <v>980</v>
      </c>
      <c r="G80" s="134"/>
      <c r="H80" s="134">
        <v>51279</v>
      </c>
      <c r="I80" s="134">
        <v>0</v>
      </c>
      <c r="J80" s="134">
        <v>5154</v>
      </c>
      <c r="K80" s="134">
        <v>11607</v>
      </c>
      <c r="L80" s="134">
        <v>1805</v>
      </c>
      <c r="M80" s="134">
        <v>872</v>
      </c>
      <c r="N80" s="136">
        <f t="shared" si="6"/>
        <v>108803</v>
      </c>
      <c r="P80" s="134">
        <v>41774</v>
      </c>
      <c r="Q80" s="134">
        <v>0</v>
      </c>
      <c r="R80" s="134">
        <v>0</v>
      </c>
      <c r="S80" s="134">
        <v>0</v>
      </c>
      <c r="T80" s="134">
        <v>49497</v>
      </c>
      <c r="U80" s="134">
        <v>2416</v>
      </c>
      <c r="V80" s="134">
        <v>0</v>
      </c>
      <c r="W80" s="134">
        <v>0</v>
      </c>
      <c r="X80" s="134">
        <v>3616</v>
      </c>
      <c r="Y80" s="136">
        <f t="shared" si="7"/>
        <v>97303</v>
      </c>
      <c r="Z80" s="136">
        <f t="shared" si="8"/>
        <v>11500</v>
      </c>
      <c r="AB80" s="134">
        <v>937000</v>
      </c>
      <c r="AC80" s="134">
        <v>0</v>
      </c>
      <c r="AD80" s="134">
        <v>273228</v>
      </c>
      <c r="AE80" s="134">
        <v>0</v>
      </c>
      <c r="AF80" s="136">
        <f t="shared" si="9"/>
        <v>1210228</v>
      </c>
      <c r="AG80" s="134">
        <v>0</v>
      </c>
      <c r="AH80" s="136">
        <f t="shared" si="10"/>
        <v>1210228</v>
      </c>
    </row>
    <row r="81" spans="1:34" s="132" customFormat="1" ht="21.75" customHeight="1">
      <c r="A81" s="135">
        <f t="shared" si="11"/>
        <v>78</v>
      </c>
      <c r="B81" s="131" t="s">
        <v>426</v>
      </c>
      <c r="C81" s="133" t="s">
        <v>344</v>
      </c>
      <c r="D81" s="134">
        <v>0</v>
      </c>
      <c r="E81" s="134">
        <v>0</v>
      </c>
      <c r="F81" s="134">
        <v>0</v>
      </c>
      <c r="G81" s="134"/>
      <c r="H81" s="134">
        <v>0</v>
      </c>
      <c r="I81" s="134">
        <v>0</v>
      </c>
      <c r="J81" s="134">
        <v>0</v>
      </c>
      <c r="K81" s="134">
        <v>0</v>
      </c>
      <c r="L81" s="134">
        <v>0</v>
      </c>
      <c r="M81" s="134">
        <v>0</v>
      </c>
      <c r="N81" s="136">
        <f t="shared" si="6"/>
        <v>0</v>
      </c>
      <c r="P81" s="134">
        <v>0</v>
      </c>
      <c r="Q81" s="134">
        <v>0</v>
      </c>
      <c r="R81" s="134">
        <v>0</v>
      </c>
      <c r="S81" s="134">
        <v>0</v>
      </c>
      <c r="T81" s="134">
        <v>0</v>
      </c>
      <c r="U81" s="134">
        <v>0</v>
      </c>
      <c r="V81" s="134">
        <v>0</v>
      </c>
      <c r="W81" s="134">
        <v>0</v>
      </c>
      <c r="X81" s="134">
        <v>0</v>
      </c>
      <c r="Y81" s="136">
        <f t="shared" si="7"/>
        <v>0</v>
      </c>
      <c r="Z81" s="136">
        <f t="shared" si="8"/>
        <v>0</v>
      </c>
      <c r="AB81" s="134">
        <v>0</v>
      </c>
      <c r="AC81" s="134">
        <v>0</v>
      </c>
      <c r="AD81" s="134">
        <v>0</v>
      </c>
      <c r="AE81" s="134">
        <v>0</v>
      </c>
      <c r="AF81" s="136">
        <f t="shared" si="9"/>
        <v>0</v>
      </c>
      <c r="AG81" s="134">
        <v>0</v>
      </c>
      <c r="AH81" s="136">
        <f t="shared" si="10"/>
        <v>0</v>
      </c>
    </row>
    <row r="82" spans="1:34" s="132" customFormat="1" ht="21.75" customHeight="1">
      <c r="A82" s="135">
        <f t="shared" si="11"/>
        <v>79</v>
      </c>
      <c r="B82" s="131" t="s">
        <v>427</v>
      </c>
      <c r="C82" s="133" t="s">
        <v>342</v>
      </c>
      <c r="D82" s="134">
        <v>35866</v>
      </c>
      <c r="E82" s="134">
        <v>0</v>
      </c>
      <c r="F82" s="134">
        <v>2141</v>
      </c>
      <c r="G82" s="134"/>
      <c r="H82" s="134">
        <v>0</v>
      </c>
      <c r="I82" s="134">
        <v>100</v>
      </c>
      <c r="J82" s="134">
        <v>40160</v>
      </c>
      <c r="K82" s="134">
        <v>79594</v>
      </c>
      <c r="L82" s="134">
        <v>0</v>
      </c>
      <c r="M82" s="134">
        <v>402695</v>
      </c>
      <c r="N82" s="136">
        <f t="shared" si="6"/>
        <v>560556</v>
      </c>
      <c r="P82" s="134">
        <v>46347</v>
      </c>
      <c r="Q82" s="134">
        <v>0</v>
      </c>
      <c r="R82" s="134">
        <v>3227</v>
      </c>
      <c r="S82" s="134">
        <v>3949</v>
      </c>
      <c r="T82" s="134">
        <v>470918</v>
      </c>
      <c r="U82" s="134">
        <v>24234</v>
      </c>
      <c r="V82" s="134">
        <v>5111</v>
      </c>
      <c r="W82" s="134">
        <v>0</v>
      </c>
      <c r="X82" s="134">
        <v>0</v>
      </c>
      <c r="Y82" s="136">
        <f t="shared" si="7"/>
        <v>553786</v>
      </c>
      <c r="Z82" s="136">
        <f t="shared" si="8"/>
        <v>6770</v>
      </c>
      <c r="AB82" s="134">
        <v>3252300</v>
      </c>
      <c r="AC82" s="134">
        <v>145239</v>
      </c>
      <c r="AD82" s="134">
        <v>1490888</v>
      </c>
      <c r="AE82" s="134">
        <v>0</v>
      </c>
      <c r="AF82" s="136">
        <f t="shared" si="9"/>
        <v>4888427</v>
      </c>
      <c r="AG82" s="134">
        <v>132456</v>
      </c>
      <c r="AH82" s="136">
        <f t="shared" si="10"/>
        <v>4755971</v>
      </c>
    </row>
    <row r="83" spans="1:34" s="132" customFormat="1" ht="21.75" customHeight="1">
      <c r="A83" s="135">
        <f t="shared" si="11"/>
        <v>80</v>
      </c>
      <c r="B83" s="131" t="s">
        <v>428</v>
      </c>
      <c r="C83" s="133" t="s">
        <v>342</v>
      </c>
      <c r="D83" s="134">
        <v>40078</v>
      </c>
      <c r="E83" s="134">
        <v>1467</v>
      </c>
      <c r="F83" s="134">
        <v>0</v>
      </c>
      <c r="G83" s="134"/>
      <c r="H83" s="134">
        <v>0</v>
      </c>
      <c r="I83" s="134">
        <v>593</v>
      </c>
      <c r="J83" s="134">
        <v>29862</v>
      </c>
      <c r="K83" s="134">
        <v>102948</v>
      </c>
      <c r="L83" s="134">
        <v>0</v>
      </c>
      <c r="M83" s="134">
        <v>7756</v>
      </c>
      <c r="N83" s="136">
        <f t="shared" si="6"/>
        <v>182704</v>
      </c>
      <c r="P83" s="134">
        <v>77002</v>
      </c>
      <c r="Q83" s="134">
        <v>0</v>
      </c>
      <c r="R83" s="134">
        <v>4985</v>
      </c>
      <c r="S83" s="134">
        <v>22292</v>
      </c>
      <c r="T83" s="134">
        <v>35859</v>
      </c>
      <c r="U83" s="134">
        <v>3248</v>
      </c>
      <c r="V83" s="134">
        <v>0</v>
      </c>
      <c r="W83" s="134">
        <v>0</v>
      </c>
      <c r="X83" s="134">
        <v>18990</v>
      </c>
      <c r="Y83" s="136">
        <f t="shared" si="7"/>
        <v>162376</v>
      </c>
      <c r="Z83" s="136">
        <f t="shared" si="8"/>
        <v>20328</v>
      </c>
      <c r="AB83" s="134">
        <v>1660000</v>
      </c>
      <c r="AC83" s="134">
        <v>2000</v>
      </c>
      <c r="AD83" s="134">
        <v>2979429</v>
      </c>
      <c r="AE83" s="134">
        <v>0</v>
      </c>
      <c r="AF83" s="136">
        <f t="shared" si="9"/>
        <v>4641429</v>
      </c>
      <c r="AG83" s="134">
        <v>1000</v>
      </c>
      <c r="AH83" s="136">
        <f t="shared" si="10"/>
        <v>4640429</v>
      </c>
    </row>
    <row r="84" spans="1:34" s="132" customFormat="1" ht="21.75" customHeight="1">
      <c r="A84" s="135">
        <f t="shared" si="11"/>
        <v>81</v>
      </c>
      <c r="B84" s="131" t="s">
        <v>429</v>
      </c>
      <c r="C84" s="133" t="s">
        <v>341</v>
      </c>
      <c r="D84" s="134">
        <v>73949</v>
      </c>
      <c r="E84" s="134">
        <v>0</v>
      </c>
      <c r="F84" s="134">
        <v>2326</v>
      </c>
      <c r="G84" s="134"/>
      <c r="H84" s="134">
        <v>0</v>
      </c>
      <c r="I84" s="134">
        <v>0</v>
      </c>
      <c r="J84" s="134">
        <v>6678</v>
      </c>
      <c r="K84" s="134">
        <v>23451</v>
      </c>
      <c r="L84" s="134">
        <v>0</v>
      </c>
      <c r="M84" s="134">
        <v>10213</v>
      </c>
      <c r="N84" s="136">
        <f t="shared" si="6"/>
        <v>116617</v>
      </c>
      <c r="P84" s="134">
        <v>31201</v>
      </c>
      <c r="Q84" s="134">
        <v>0</v>
      </c>
      <c r="R84" s="134">
        <v>1360</v>
      </c>
      <c r="S84" s="134">
        <v>0</v>
      </c>
      <c r="T84" s="134">
        <v>33034</v>
      </c>
      <c r="U84" s="134">
        <v>5671</v>
      </c>
      <c r="V84" s="134">
        <v>0</v>
      </c>
      <c r="W84" s="134">
        <v>0</v>
      </c>
      <c r="X84" s="134">
        <v>10734</v>
      </c>
      <c r="Y84" s="136">
        <f t="shared" si="7"/>
        <v>82000</v>
      </c>
      <c r="Z84" s="136">
        <f t="shared" si="8"/>
        <v>34617</v>
      </c>
      <c r="AB84" s="134">
        <v>1565000</v>
      </c>
      <c r="AC84" s="134">
        <v>12100</v>
      </c>
      <c r="AD84" s="134">
        <v>28459</v>
      </c>
      <c r="AE84" s="134">
        <v>0</v>
      </c>
      <c r="AF84" s="136">
        <f t="shared" si="9"/>
        <v>1605559</v>
      </c>
      <c r="AG84" s="134">
        <v>0</v>
      </c>
      <c r="AH84" s="136">
        <f t="shared" si="10"/>
        <v>1605559</v>
      </c>
    </row>
    <row r="85" spans="1:34" s="132" customFormat="1" ht="21.75" customHeight="1">
      <c r="A85" s="135">
        <f t="shared" si="11"/>
        <v>82</v>
      </c>
      <c r="B85" s="131" t="s">
        <v>430</v>
      </c>
      <c r="C85" s="133" t="s">
        <v>341</v>
      </c>
      <c r="D85" s="134">
        <v>45378</v>
      </c>
      <c r="E85" s="134">
        <v>0</v>
      </c>
      <c r="F85" s="134">
        <v>0</v>
      </c>
      <c r="G85" s="134"/>
      <c r="H85" s="134">
        <v>12625</v>
      </c>
      <c r="I85" s="134">
        <v>0</v>
      </c>
      <c r="J85" s="134">
        <v>8610</v>
      </c>
      <c r="K85" s="134">
        <v>38447</v>
      </c>
      <c r="L85" s="134">
        <v>0</v>
      </c>
      <c r="M85" s="134">
        <v>125393</v>
      </c>
      <c r="N85" s="136">
        <f t="shared" si="6"/>
        <v>230453</v>
      </c>
      <c r="P85" s="134">
        <v>49656</v>
      </c>
      <c r="Q85" s="134">
        <v>11310</v>
      </c>
      <c r="R85" s="134">
        <v>3390</v>
      </c>
      <c r="S85" s="134">
        <v>10658</v>
      </c>
      <c r="T85" s="134">
        <v>98222</v>
      </c>
      <c r="U85" s="134">
        <v>15568</v>
      </c>
      <c r="V85" s="134">
        <v>0</v>
      </c>
      <c r="W85" s="134">
        <v>1118</v>
      </c>
      <c r="X85" s="134">
        <v>13034</v>
      </c>
      <c r="Y85" s="136">
        <f t="shared" si="7"/>
        <v>202956</v>
      </c>
      <c r="Z85" s="136">
        <f t="shared" si="8"/>
        <v>27497</v>
      </c>
      <c r="AB85" s="134">
        <v>789660</v>
      </c>
      <c r="AC85" s="134">
        <v>8180</v>
      </c>
      <c r="AD85" s="134">
        <v>868786</v>
      </c>
      <c r="AE85" s="134">
        <v>0</v>
      </c>
      <c r="AF85" s="136">
        <f t="shared" si="9"/>
        <v>1666626</v>
      </c>
      <c r="AG85" s="134">
        <v>2940</v>
      </c>
      <c r="AH85" s="136">
        <f t="shared" si="10"/>
        <v>1663686</v>
      </c>
    </row>
    <row r="86" spans="1:34" s="132" customFormat="1" ht="21.75" customHeight="1">
      <c r="A86" s="135">
        <f t="shared" si="11"/>
        <v>83</v>
      </c>
      <c r="B86" s="131" t="s">
        <v>431</v>
      </c>
      <c r="C86" s="133" t="s">
        <v>341</v>
      </c>
      <c r="D86" s="134">
        <v>0</v>
      </c>
      <c r="E86" s="134">
        <v>0</v>
      </c>
      <c r="F86" s="134">
        <v>0</v>
      </c>
      <c r="G86" s="134"/>
      <c r="H86" s="134">
        <v>0</v>
      </c>
      <c r="I86" s="134">
        <v>0</v>
      </c>
      <c r="J86" s="134">
        <v>0</v>
      </c>
      <c r="K86" s="134">
        <v>0</v>
      </c>
      <c r="L86" s="134">
        <v>0</v>
      </c>
      <c r="M86" s="134">
        <v>0</v>
      </c>
      <c r="N86" s="136">
        <f t="shared" si="6"/>
        <v>0</v>
      </c>
      <c r="P86" s="134">
        <v>0</v>
      </c>
      <c r="Q86" s="134">
        <v>0</v>
      </c>
      <c r="R86" s="134">
        <v>0</v>
      </c>
      <c r="S86" s="134">
        <v>0</v>
      </c>
      <c r="T86" s="134">
        <v>0</v>
      </c>
      <c r="U86" s="134">
        <v>0</v>
      </c>
      <c r="V86" s="134">
        <v>0</v>
      </c>
      <c r="W86" s="134">
        <v>0</v>
      </c>
      <c r="X86" s="134">
        <v>0</v>
      </c>
      <c r="Y86" s="136">
        <f t="shared" si="7"/>
        <v>0</v>
      </c>
      <c r="Z86" s="136">
        <f t="shared" si="8"/>
        <v>0</v>
      </c>
      <c r="AB86" s="134">
        <v>0</v>
      </c>
      <c r="AC86" s="134">
        <v>0</v>
      </c>
      <c r="AD86" s="134">
        <v>0</v>
      </c>
      <c r="AE86" s="134">
        <v>0</v>
      </c>
      <c r="AF86" s="136">
        <f t="shared" si="9"/>
        <v>0</v>
      </c>
      <c r="AG86" s="134">
        <v>0</v>
      </c>
      <c r="AH86" s="136">
        <f t="shared" si="10"/>
        <v>0</v>
      </c>
    </row>
    <row r="87" spans="1:34" s="132" customFormat="1" ht="21.75" customHeight="1">
      <c r="A87" s="135">
        <f t="shared" si="11"/>
        <v>84</v>
      </c>
      <c r="B87" s="131" t="s">
        <v>432</v>
      </c>
      <c r="C87" s="133" t="s">
        <v>342</v>
      </c>
      <c r="D87" s="134">
        <v>0</v>
      </c>
      <c r="E87" s="134">
        <v>0</v>
      </c>
      <c r="F87" s="134">
        <v>0</v>
      </c>
      <c r="G87" s="134"/>
      <c r="H87" s="134">
        <v>0</v>
      </c>
      <c r="I87" s="134">
        <v>0</v>
      </c>
      <c r="J87" s="134">
        <v>0</v>
      </c>
      <c r="K87" s="134">
        <v>0</v>
      </c>
      <c r="L87" s="134">
        <v>0</v>
      </c>
      <c r="M87" s="134">
        <v>0</v>
      </c>
      <c r="N87" s="136">
        <f t="shared" si="6"/>
        <v>0</v>
      </c>
      <c r="P87" s="134">
        <v>0</v>
      </c>
      <c r="Q87" s="134">
        <v>0</v>
      </c>
      <c r="R87" s="134">
        <v>0</v>
      </c>
      <c r="S87" s="134">
        <v>0</v>
      </c>
      <c r="T87" s="134">
        <v>0</v>
      </c>
      <c r="U87" s="134">
        <v>0</v>
      </c>
      <c r="V87" s="134">
        <v>0</v>
      </c>
      <c r="W87" s="134">
        <v>0</v>
      </c>
      <c r="X87" s="134">
        <v>0</v>
      </c>
      <c r="Y87" s="136">
        <f t="shared" si="7"/>
        <v>0</v>
      </c>
      <c r="Z87" s="136">
        <f t="shared" si="8"/>
        <v>0</v>
      </c>
      <c r="AB87" s="134">
        <v>0</v>
      </c>
      <c r="AC87" s="134">
        <v>0</v>
      </c>
      <c r="AD87" s="134">
        <v>0</v>
      </c>
      <c r="AE87" s="134">
        <v>0</v>
      </c>
      <c r="AF87" s="136">
        <f t="shared" si="9"/>
        <v>0</v>
      </c>
      <c r="AG87" s="134">
        <v>0</v>
      </c>
      <c r="AH87" s="136">
        <f t="shared" si="10"/>
        <v>0</v>
      </c>
    </row>
    <row r="88" spans="1:34" s="132" customFormat="1" ht="21.75" customHeight="1">
      <c r="A88" s="135">
        <f t="shared" si="11"/>
        <v>85</v>
      </c>
      <c r="B88" s="131" t="s">
        <v>433</v>
      </c>
      <c r="C88" s="133" t="s">
        <v>345</v>
      </c>
      <c r="D88" s="134">
        <v>21196</v>
      </c>
      <c r="E88" s="134">
        <v>395</v>
      </c>
      <c r="F88" s="134">
        <v>25</v>
      </c>
      <c r="G88" s="134"/>
      <c r="H88" s="134">
        <v>0</v>
      </c>
      <c r="I88" s="134">
        <v>0</v>
      </c>
      <c r="J88" s="134">
        <v>0</v>
      </c>
      <c r="K88" s="134">
        <v>18805</v>
      </c>
      <c r="L88" s="134">
        <v>0</v>
      </c>
      <c r="M88" s="134">
        <v>182</v>
      </c>
      <c r="N88" s="136">
        <f t="shared" si="6"/>
        <v>40603</v>
      </c>
      <c r="P88" s="134">
        <v>24625</v>
      </c>
      <c r="Q88" s="134">
        <v>1002</v>
      </c>
      <c r="R88" s="134">
        <v>119</v>
      </c>
      <c r="S88" s="134">
        <v>0</v>
      </c>
      <c r="T88" s="134">
        <v>0</v>
      </c>
      <c r="U88" s="134">
        <v>2719</v>
      </c>
      <c r="V88" s="134">
        <v>0</v>
      </c>
      <c r="W88" s="134">
        <v>0</v>
      </c>
      <c r="X88" s="134">
        <v>10109</v>
      </c>
      <c r="Y88" s="136">
        <f t="shared" si="7"/>
        <v>38574</v>
      </c>
      <c r="Z88" s="136">
        <f t="shared" si="8"/>
        <v>2029</v>
      </c>
      <c r="AB88" s="134">
        <v>0</v>
      </c>
      <c r="AC88" s="134">
        <v>0</v>
      </c>
      <c r="AD88" s="134">
        <v>101389</v>
      </c>
      <c r="AE88" s="134">
        <v>0</v>
      </c>
      <c r="AF88" s="136">
        <f t="shared" si="9"/>
        <v>101389</v>
      </c>
      <c r="AG88" s="134">
        <v>0</v>
      </c>
      <c r="AH88" s="136">
        <f t="shared" si="10"/>
        <v>101389</v>
      </c>
    </row>
    <row r="89" spans="1:34" s="132" customFormat="1" ht="21.75" customHeight="1">
      <c r="A89" s="135">
        <f t="shared" si="11"/>
        <v>86</v>
      </c>
      <c r="B89" s="131" t="s">
        <v>434</v>
      </c>
      <c r="C89" s="133" t="s">
        <v>343</v>
      </c>
      <c r="D89" s="134">
        <v>57937</v>
      </c>
      <c r="E89" s="134">
        <v>4756</v>
      </c>
      <c r="F89" s="134">
        <v>0</v>
      </c>
      <c r="G89" s="134"/>
      <c r="H89" s="134">
        <v>60</v>
      </c>
      <c r="I89" s="134">
        <v>0</v>
      </c>
      <c r="J89" s="134">
        <v>659</v>
      </c>
      <c r="K89" s="134">
        <v>46535</v>
      </c>
      <c r="L89" s="134">
        <v>0</v>
      </c>
      <c r="M89" s="134">
        <v>11105</v>
      </c>
      <c r="N89" s="136">
        <f t="shared" si="6"/>
        <v>121052</v>
      </c>
      <c r="P89" s="134">
        <v>52648</v>
      </c>
      <c r="Q89" s="134">
        <v>11420</v>
      </c>
      <c r="R89" s="134">
        <v>7484</v>
      </c>
      <c r="S89" s="134">
        <v>5396</v>
      </c>
      <c r="T89" s="134">
        <v>29496</v>
      </c>
      <c r="U89" s="134">
        <v>12510</v>
      </c>
      <c r="V89" s="134">
        <v>82</v>
      </c>
      <c r="W89" s="134">
        <v>636</v>
      </c>
      <c r="X89" s="134">
        <v>11560</v>
      </c>
      <c r="Y89" s="136">
        <f t="shared" si="7"/>
        <v>131232</v>
      </c>
      <c r="Z89" s="136">
        <f t="shared" si="8"/>
        <v>-10180</v>
      </c>
      <c r="AB89" s="134">
        <v>0</v>
      </c>
      <c r="AC89" s="134">
        <v>0</v>
      </c>
      <c r="AD89" s="134">
        <v>940325</v>
      </c>
      <c r="AE89" s="134">
        <v>0</v>
      </c>
      <c r="AF89" s="136">
        <f t="shared" si="9"/>
        <v>940325</v>
      </c>
      <c r="AG89" s="134">
        <v>10534</v>
      </c>
      <c r="AH89" s="136">
        <f t="shared" si="10"/>
        <v>929791</v>
      </c>
    </row>
    <row r="90" spans="1:34" s="132" customFormat="1" ht="21.75" customHeight="1">
      <c r="A90" s="135">
        <f t="shared" si="11"/>
        <v>87</v>
      </c>
      <c r="B90" s="131" t="s">
        <v>435</v>
      </c>
      <c r="C90" s="133" t="s">
        <v>343</v>
      </c>
      <c r="D90" s="134">
        <v>42710</v>
      </c>
      <c r="E90" s="134">
        <v>0</v>
      </c>
      <c r="F90" s="134">
        <v>500</v>
      </c>
      <c r="G90" s="134"/>
      <c r="H90" s="134">
        <v>0</v>
      </c>
      <c r="I90" s="134">
        <v>0</v>
      </c>
      <c r="J90" s="134">
        <v>0</v>
      </c>
      <c r="K90" s="134">
        <v>10902</v>
      </c>
      <c r="L90" s="134">
        <v>0</v>
      </c>
      <c r="M90" s="134">
        <v>14116</v>
      </c>
      <c r="N90" s="136">
        <f t="shared" si="6"/>
        <v>68228</v>
      </c>
      <c r="P90" s="134">
        <v>0</v>
      </c>
      <c r="Q90" s="134">
        <v>0</v>
      </c>
      <c r="R90" s="134">
        <v>0</v>
      </c>
      <c r="S90" s="134">
        <v>11545</v>
      </c>
      <c r="T90" s="134">
        <v>7514</v>
      </c>
      <c r="U90" s="134">
        <v>17565</v>
      </c>
      <c r="V90" s="134">
        <v>500</v>
      </c>
      <c r="W90" s="134">
        <v>0</v>
      </c>
      <c r="X90" s="134">
        <v>27560</v>
      </c>
      <c r="Y90" s="136">
        <f t="shared" si="7"/>
        <v>64684</v>
      </c>
      <c r="Z90" s="136">
        <f t="shared" si="8"/>
        <v>3544</v>
      </c>
      <c r="AB90" s="134">
        <v>0</v>
      </c>
      <c r="AC90" s="134">
        <v>0</v>
      </c>
      <c r="AD90" s="134">
        <v>152152</v>
      </c>
      <c r="AE90" s="134">
        <v>0</v>
      </c>
      <c r="AF90" s="136">
        <f t="shared" si="9"/>
        <v>152152</v>
      </c>
      <c r="AG90" s="134">
        <v>0</v>
      </c>
      <c r="AH90" s="136">
        <f t="shared" si="10"/>
        <v>152152</v>
      </c>
    </row>
    <row r="91" spans="1:34" s="132" customFormat="1" ht="21.75" customHeight="1">
      <c r="A91" s="135">
        <f t="shared" si="11"/>
        <v>88</v>
      </c>
      <c r="B91" s="131" t="s">
        <v>436</v>
      </c>
      <c r="C91" s="133" t="s">
        <v>342</v>
      </c>
      <c r="D91" s="134">
        <v>0</v>
      </c>
      <c r="E91" s="134">
        <v>0</v>
      </c>
      <c r="F91" s="134">
        <v>0</v>
      </c>
      <c r="G91" s="134"/>
      <c r="H91" s="134">
        <v>0</v>
      </c>
      <c r="I91" s="134">
        <v>0</v>
      </c>
      <c r="J91" s="134">
        <v>0</v>
      </c>
      <c r="K91" s="134">
        <v>0</v>
      </c>
      <c r="L91" s="134">
        <v>0</v>
      </c>
      <c r="M91" s="134">
        <v>0</v>
      </c>
      <c r="N91" s="136">
        <f t="shared" si="6"/>
        <v>0</v>
      </c>
      <c r="P91" s="134">
        <v>0</v>
      </c>
      <c r="Q91" s="134">
        <v>0</v>
      </c>
      <c r="R91" s="134">
        <v>0</v>
      </c>
      <c r="S91" s="134">
        <v>0</v>
      </c>
      <c r="T91" s="134">
        <v>0</v>
      </c>
      <c r="U91" s="134">
        <v>0</v>
      </c>
      <c r="V91" s="134">
        <v>0</v>
      </c>
      <c r="W91" s="134">
        <v>0</v>
      </c>
      <c r="X91" s="134">
        <v>0</v>
      </c>
      <c r="Y91" s="136">
        <f t="shared" si="7"/>
        <v>0</v>
      </c>
      <c r="Z91" s="136">
        <f t="shared" si="8"/>
        <v>0</v>
      </c>
      <c r="AB91" s="134">
        <v>0</v>
      </c>
      <c r="AC91" s="134">
        <v>0</v>
      </c>
      <c r="AD91" s="134">
        <v>0</v>
      </c>
      <c r="AE91" s="134">
        <v>0</v>
      </c>
      <c r="AF91" s="136">
        <f t="shared" si="9"/>
        <v>0</v>
      </c>
      <c r="AG91" s="134">
        <v>0</v>
      </c>
      <c r="AH91" s="136">
        <f t="shared" si="10"/>
        <v>0</v>
      </c>
    </row>
    <row r="92" spans="1:34" s="132" customFormat="1" ht="21.75" customHeight="1">
      <c r="A92" s="135">
        <f t="shared" si="11"/>
        <v>89</v>
      </c>
      <c r="B92" s="131" t="s">
        <v>437</v>
      </c>
      <c r="C92" s="133" t="s">
        <v>341</v>
      </c>
      <c r="D92" s="134">
        <v>0</v>
      </c>
      <c r="E92" s="134">
        <v>0</v>
      </c>
      <c r="F92" s="134">
        <v>0</v>
      </c>
      <c r="G92" s="134"/>
      <c r="H92" s="134">
        <v>0</v>
      </c>
      <c r="I92" s="134">
        <v>0</v>
      </c>
      <c r="J92" s="134">
        <v>0</v>
      </c>
      <c r="K92" s="134">
        <v>0</v>
      </c>
      <c r="L92" s="134">
        <v>0</v>
      </c>
      <c r="M92" s="134">
        <v>0</v>
      </c>
      <c r="N92" s="136">
        <f t="shared" si="6"/>
        <v>0</v>
      </c>
      <c r="P92" s="134">
        <v>0</v>
      </c>
      <c r="Q92" s="134">
        <v>0</v>
      </c>
      <c r="R92" s="134">
        <v>0</v>
      </c>
      <c r="S92" s="134">
        <v>0</v>
      </c>
      <c r="T92" s="134">
        <v>0</v>
      </c>
      <c r="U92" s="134">
        <v>0</v>
      </c>
      <c r="V92" s="134">
        <v>0</v>
      </c>
      <c r="W92" s="134">
        <v>0</v>
      </c>
      <c r="X92" s="134">
        <v>0</v>
      </c>
      <c r="Y92" s="136">
        <f t="shared" si="7"/>
        <v>0</v>
      </c>
      <c r="Z92" s="136">
        <f t="shared" si="8"/>
        <v>0</v>
      </c>
      <c r="AB92" s="134">
        <v>0</v>
      </c>
      <c r="AC92" s="134">
        <v>0</v>
      </c>
      <c r="AD92" s="134">
        <v>0</v>
      </c>
      <c r="AE92" s="134">
        <v>0</v>
      </c>
      <c r="AF92" s="136">
        <f t="shared" si="9"/>
        <v>0</v>
      </c>
      <c r="AG92" s="134">
        <v>0</v>
      </c>
      <c r="AH92" s="136">
        <f t="shared" si="10"/>
        <v>0</v>
      </c>
    </row>
    <row r="93" spans="1:34" s="132" customFormat="1" ht="21.75" customHeight="1">
      <c r="A93" s="135">
        <f t="shared" si="11"/>
        <v>90</v>
      </c>
      <c r="B93" s="131" t="s">
        <v>438</v>
      </c>
      <c r="C93" s="133" t="s">
        <v>345</v>
      </c>
      <c r="D93" s="134">
        <v>89067</v>
      </c>
      <c r="E93" s="134">
        <v>585</v>
      </c>
      <c r="F93" s="134">
        <v>0</v>
      </c>
      <c r="G93" s="134"/>
      <c r="H93" s="134">
        <v>0</v>
      </c>
      <c r="I93" s="134">
        <v>0</v>
      </c>
      <c r="J93" s="134">
        <v>7580</v>
      </c>
      <c r="K93" s="134">
        <v>4856</v>
      </c>
      <c r="L93" s="134">
        <v>0</v>
      </c>
      <c r="M93" s="134">
        <v>6196</v>
      </c>
      <c r="N93" s="136">
        <f t="shared" si="6"/>
        <v>108284</v>
      </c>
      <c r="P93" s="134">
        <v>49781</v>
      </c>
      <c r="Q93" s="134">
        <v>2618</v>
      </c>
      <c r="R93" s="134">
        <v>10968</v>
      </c>
      <c r="S93" s="134">
        <v>225</v>
      </c>
      <c r="T93" s="134">
        <v>42207</v>
      </c>
      <c r="U93" s="134">
        <v>6537</v>
      </c>
      <c r="V93" s="134">
        <v>1374</v>
      </c>
      <c r="W93" s="134">
        <v>0</v>
      </c>
      <c r="X93" s="134">
        <v>4523</v>
      </c>
      <c r="Y93" s="136">
        <f t="shared" si="7"/>
        <v>118233</v>
      </c>
      <c r="Z93" s="136">
        <f t="shared" si="8"/>
        <v>-9949</v>
      </c>
      <c r="AB93" s="134">
        <v>2838000</v>
      </c>
      <c r="AC93" s="134">
        <v>0</v>
      </c>
      <c r="AD93" s="134">
        <v>172706</v>
      </c>
      <c r="AE93" s="134">
        <v>0</v>
      </c>
      <c r="AF93" s="136">
        <f t="shared" si="9"/>
        <v>3010706</v>
      </c>
      <c r="AG93" s="134">
        <v>5000</v>
      </c>
      <c r="AH93" s="136">
        <f t="shared" si="10"/>
        <v>3005706</v>
      </c>
    </row>
    <row r="94" spans="1:34" s="132" customFormat="1" ht="21.75" customHeight="1">
      <c r="A94" s="135">
        <f t="shared" si="11"/>
        <v>91</v>
      </c>
      <c r="B94" s="131" t="s">
        <v>439</v>
      </c>
      <c r="C94" s="133" t="s">
        <v>341</v>
      </c>
      <c r="D94" s="134">
        <v>23855</v>
      </c>
      <c r="E94" s="134">
        <v>0</v>
      </c>
      <c r="F94" s="134">
        <v>621</v>
      </c>
      <c r="G94" s="134"/>
      <c r="H94" s="134">
        <v>0</v>
      </c>
      <c r="I94" s="134">
        <v>0</v>
      </c>
      <c r="J94" s="134">
        <v>0</v>
      </c>
      <c r="K94" s="134">
        <v>0</v>
      </c>
      <c r="L94" s="134">
        <v>0</v>
      </c>
      <c r="M94" s="134">
        <v>5711</v>
      </c>
      <c r="N94" s="136">
        <f t="shared" si="6"/>
        <v>30187</v>
      </c>
      <c r="P94" s="134">
        <v>23792</v>
      </c>
      <c r="Q94" s="134">
        <v>0</v>
      </c>
      <c r="R94" s="134">
        <v>0</v>
      </c>
      <c r="S94" s="134">
        <v>0</v>
      </c>
      <c r="T94" s="134">
        <v>4013</v>
      </c>
      <c r="U94" s="134">
        <v>4788</v>
      </c>
      <c r="V94" s="134">
        <v>0</v>
      </c>
      <c r="W94" s="134">
        <v>0</v>
      </c>
      <c r="X94" s="134">
        <v>13654</v>
      </c>
      <c r="Y94" s="136">
        <f t="shared" si="7"/>
        <v>46247</v>
      </c>
      <c r="Z94" s="136">
        <f t="shared" si="8"/>
        <v>-16060</v>
      </c>
      <c r="AB94" s="134">
        <v>9135</v>
      </c>
      <c r="AC94" s="134">
        <v>6052</v>
      </c>
      <c r="AD94" s="134">
        <v>319821</v>
      </c>
      <c r="AE94" s="134">
        <v>0</v>
      </c>
      <c r="AF94" s="136">
        <f t="shared" si="9"/>
        <v>335008</v>
      </c>
      <c r="AG94" s="134">
        <v>-2662</v>
      </c>
      <c r="AH94" s="136">
        <f t="shared" si="10"/>
        <v>337670</v>
      </c>
    </row>
    <row r="95" spans="1:34" s="132" customFormat="1" ht="21.75" customHeight="1">
      <c r="A95" s="135">
        <f t="shared" si="11"/>
        <v>92</v>
      </c>
      <c r="B95" s="131" t="s">
        <v>440</v>
      </c>
      <c r="C95" s="133" t="s">
        <v>345</v>
      </c>
      <c r="D95" s="134">
        <v>30506</v>
      </c>
      <c r="E95" s="134">
        <v>851</v>
      </c>
      <c r="F95" s="134">
        <v>1978</v>
      </c>
      <c r="G95" s="134"/>
      <c r="H95" s="134">
        <v>0</v>
      </c>
      <c r="I95" s="134">
        <v>0</v>
      </c>
      <c r="J95" s="134">
        <v>1440</v>
      </c>
      <c r="K95" s="134">
        <v>17804</v>
      </c>
      <c r="L95" s="134">
        <v>190</v>
      </c>
      <c r="M95" s="134">
        <v>3669</v>
      </c>
      <c r="N95" s="136">
        <f t="shared" si="6"/>
        <v>56438</v>
      </c>
      <c r="P95" s="134">
        <v>2592</v>
      </c>
      <c r="Q95" s="134">
        <v>0</v>
      </c>
      <c r="R95" s="134">
        <v>1250</v>
      </c>
      <c r="S95" s="134">
        <v>310</v>
      </c>
      <c r="T95" s="134">
        <v>11497</v>
      </c>
      <c r="U95" s="134">
        <v>13220</v>
      </c>
      <c r="V95" s="134">
        <v>267</v>
      </c>
      <c r="W95" s="134">
        <v>2900</v>
      </c>
      <c r="X95" s="134">
        <v>3002</v>
      </c>
      <c r="Y95" s="136">
        <f t="shared" si="7"/>
        <v>35038</v>
      </c>
      <c r="Z95" s="136">
        <f t="shared" si="8"/>
        <v>21400</v>
      </c>
      <c r="AB95" s="134">
        <v>195000</v>
      </c>
      <c r="AC95" s="134">
        <v>0</v>
      </c>
      <c r="AD95" s="134">
        <v>189364</v>
      </c>
      <c r="AE95" s="134">
        <v>0</v>
      </c>
      <c r="AF95" s="136">
        <f t="shared" si="9"/>
        <v>384364</v>
      </c>
      <c r="AG95" s="134">
        <v>0</v>
      </c>
      <c r="AH95" s="136">
        <f t="shared" si="10"/>
        <v>384364</v>
      </c>
    </row>
    <row r="96" spans="1:34" s="132" customFormat="1" ht="21.75" customHeight="1">
      <c r="A96" s="135">
        <f t="shared" si="11"/>
        <v>93</v>
      </c>
      <c r="B96" s="131" t="s">
        <v>441</v>
      </c>
      <c r="C96" s="133" t="s">
        <v>345</v>
      </c>
      <c r="D96" s="134">
        <v>0</v>
      </c>
      <c r="E96" s="134">
        <v>0</v>
      </c>
      <c r="F96" s="134">
        <v>0</v>
      </c>
      <c r="G96" s="134"/>
      <c r="H96" s="134">
        <v>0</v>
      </c>
      <c r="I96" s="134">
        <v>0</v>
      </c>
      <c r="J96" s="134">
        <v>0</v>
      </c>
      <c r="K96" s="134">
        <v>0</v>
      </c>
      <c r="L96" s="134">
        <v>0</v>
      </c>
      <c r="M96" s="134">
        <v>0</v>
      </c>
      <c r="N96" s="136">
        <f t="shared" si="6"/>
        <v>0</v>
      </c>
      <c r="P96" s="134">
        <v>0</v>
      </c>
      <c r="Q96" s="134">
        <v>0</v>
      </c>
      <c r="R96" s="134">
        <v>0</v>
      </c>
      <c r="S96" s="134">
        <v>0</v>
      </c>
      <c r="T96" s="134">
        <v>0</v>
      </c>
      <c r="U96" s="134">
        <v>0</v>
      </c>
      <c r="V96" s="134">
        <v>0</v>
      </c>
      <c r="W96" s="134">
        <v>0</v>
      </c>
      <c r="X96" s="134">
        <v>0</v>
      </c>
      <c r="Y96" s="136">
        <f t="shared" si="7"/>
        <v>0</v>
      </c>
      <c r="Z96" s="136">
        <f t="shared" si="8"/>
        <v>0</v>
      </c>
      <c r="AB96" s="134">
        <v>0</v>
      </c>
      <c r="AC96" s="134">
        <v>0</v>
      </c>
      <c r="AD96" s="134">
        <v>0</v>
      </c>
      <c r="AE96" s="134">
        <v>0</v>
      </c>
      <c r="AF96" s="136">
        <f t="shared" si="9"/>
        <v>0</v>
      </c>
      <c r="AG96" s="134">
        <v>0</v>
      </c>
      <c r="AH96" s="136">
        <f t="shared" si="10"/>
        <v>0</v>
      </c>
    </row>
    <row r="97" spans="1:34" s="132" customFormat="1" ht="21.75" customHeight="1">
      <c r="A97" s="135">
        <f t="shared" si="11"/>
        <v>94</v>
      </c>
      <c r="B97" s="131" t="s">
        <v>442</v>
      </c>
      <c r="C97" s="133" t="s">
        <v>343</v>
      </c>
      <c r="D97" s="134">
        <v>13418</v>
      </c>
      <c r="E97" s="134">
        <v>0</v>
      </c>
      <c r="F97" s="134">
        <v>0</v>
      </c>
      <c r="G97" s="134"/>
      <c r="H97" s="134">
        <v>0</v>
      </c>
      <c r="I97" s="134">
        <v>0</v>
      </c>
      <c r="J97" s="134">
        <v>1679</v>
      </c>
      <c r="K97" s="134">
        <v>703</v>
      </c>
      <c r="L97" s="134">
        <v>0</v>
      </c>
      <c r="M97" s="134">
        <v>239</v>
      </c>
      <c r="N97" s="136">
        <f t="shared" si="6"/>
        <v>16039</v>
      </c>
      <c r="P97" s="134">
        <v>700</v>
      </c>
      <c r="Q97" s="134">
        <v>0</v>
      </c>
      <c r="R97" s="134">
        <v>350</v>
      </c>
      <c r="S97" s="134">
        <v>453</v>
      </c>
      <c r="T97" s="134">
        <v>252</v>
      </c>
      <c r="U97" s="134">
        <v>5060</v>
      </c>
      <c r="V97" s="134">
        <v>0</v>
      </c>
      <c r="W97" s="134">
        <v>576</v>
      </c>
      <c r="X97" s="134">
        <v>18568</v>
      </c>
      <c r="Y97" s="136">
        <f t="shared" si="7"/>
        <v>25959</v>
      </c>
      <c r="Z97" s="136">
        <f t="shared" si="8"/>
        <v>-9920</v>
      </c>
      <c r="AB97" s="134">
        <v>945000</v>
      </c>
      <c r="AC97" s="134">
        <v>20068</v>
      </c>
      <c r="AD97" s="134">
        <v>29200</v>
      </c>
      <c r="AE97" s="134">
        <v>15675</v>
      </c>
      <c r="AF97" s="136">
        <f t="shared" si="9"/>
        <v>1009943</v>
      </c>
      <c r="AG97" s="134">
        <v>0</v>
      </c>
      <c r="AH97" s="136">
        <f t="shared" si="10"/>
        <v>1009943</v>
      </c>
    </row>
    <row r="98" spans="1:34" s="137" customFormat="1" ht="21.75" customHeight="1">
      <c r="A98" s="213" t="s">
        <v>332</v>
      </c>
      <c r="B98" s="213"/>
      <c r="C98" s="213"/>
      <c r="D98" s="138">
        <f>SUM(D4:D97)</f>
        <v>3872255</v>
      </c>
      <c r="E98" s="139">
        <f aca="true" t="shared" si="12" ref="E98:M98">SUM(E4:E97)</f>
        <v>69092</v>
      </c>
      <c r="F98" s="139">
        <f t="shared" si="12"/>
        <v>203927</v>
      </c>
      <c r="G98" s="139">
        <f t="shared" si="12"/>
        <v>0</v>
      </c>
      <c r="H98" s="139">
        <f t="shared" si="12"/>
        <v>191990</v>
      </c>
      <c r="I98" s="139">
        <f t="shared" si="12"/>
        <v>114245</v>
      </c>
      <c r="J98" s="139">
        <f t="shared" si="12"/>
        <v>1403651</v>
      </c>
      <c r="K98" s="139">
        <f t="shared" si="12"/>
        <v>1350704</v>
      </c>
      <c r="L98" s="139">
        <f t="shared" si="12"/>
        <v>482147</v>
      </c>
      <c r="M98" s="139">
        <f t="shared" si="12"/>
        <v>1432938</v>
      </c>
      <c r="N98" s="136">
        <f t="shared" si="6"/>
        <v>9120949</v>
      </c>
      <c r="P98" s="139">
        <f>SUM(P4:P97)</f>
        <v>2654833</v>
      </c>
      <c r="Q98" s="139">
        <f aca="true" t="shared" si="13" ref="Q98:X98">SUM(Q4:Q97)</f>
        <v>206295</v>
      </c>
      <c r="R98" s="139">
        <f t="shared" si="13"/>
        <v>258437</v>
      </c>
      <c r="S98" s="139">
        <f t="shared" si="13"/>
        <v>672218</v>
      </c>
      <c r="T98" s="139">
        <f t="shared" si="13"/>
        <v>2724186</v>
      </c>
      <c r="U98" s="139">
        <f t="shared" si="13"/>
        <v>920031</v>
      </c>
      <c r="V98" s="139">
        <f t="shared" si="13"/>
        <v>91886</v>
      </c>
      <c r="W98" s="139">
        <f t="shared" si="13"/>
        <v>19994</v>
      </c>
      <c r="X98" s="139">
        <f t="shared" si="13"/>
        <v>1055627</v>
      </c>
      <c r="Y98" s="136">
        <f t="shared" si="7"/>
        <v>8603507</v>
      </c>
      <c r="Z98" s="136">
        <f t="shared" si="8"/>
        <v>517442</v>
      </c>
      <c r="AB98" s="139">
        <f aca="true" t="shared" si="14" ref="AB98:AG98">SUM(AB4:AB97)</f>
        <v>106186640</v>
      </c>
      <c r="AC98" s="139">
        <f t="shared" si="14"/>
        <v>3623040</v>
      </c>
      <c r="AD98" s="139">
        <f t="shared" si="14"/>
        <v>33180905</v>
      </c>
      <c r="AE98" s="139">
        <f t="shared" si="14"/>
        <v>19157</v>
      </c>
      <c r="AF98" s="136">
        <f t="shared" si="9"/>
        <v>143009742</v>
      </c>
      <c r="AG98" s="139">
        <f t="shared" si="14"/>
        <v>1717606</v>
      </c>
      <c r="AH98" s="136">
        <f>+AF98-AG98</f>
        <v>141292136</v>
      </c>
    </row>
    <row r="99" spans="1:34" s="137" customFormat="1" ht="21.75" customHeight="1">
      <c r="A99" s="213" t="s">
        <v>305</v>
      </c>
      <c r="B99" s="213"/>
      <c r="C99" s="213"/>
      <c r="D99" s="113">
        <f>+'[1]Co-op Parishes'!I94</f>
        <v>4305526</v>
      </c>
      <c r="E99" s="113">
        <f>+'[1]Co-op Parishes'!J94</f>
        <v>131103</v>
      </c>
      <c r="F99" s="113">
        <f>+'[1]Co-op Parishes'!K94</f>
        <v>157785</v>
      </c>
      <c r="G99" s="113">
        <f>+'[1]Co-op Parishes'!L94</f>
        <v>0</v>
      </c>
      <c r="H99" s="113">
        <f>+'[1]Co-op Parishes'!M94</f>
        <v>166279</v>
      </c>
      <c r="I99" s="113">
        <f>+'[1]Co-op Parishes'!N94</f>
        <v>67716</v>
      </c>
      <c r="J99" s="113">
        <f>+'[1]Co-op Parishes'!O94</f>
        <v>1455171</v>
      </c>
      <c r="K99" s="113">
        <f>+'[1]Co-op Parishes'!P94</f>
        <v>1313743</v>
      </c>
      <c r="L99" s="113">
        <f>+'[1]Co-op Parishes'!Q94</f>
        <v>596311</v>
      </c>
      <c r="M99" s="113">
        <f>+'[1]Co-op Parishes'!R94</f>
        <v>1494248</v>
      </c>
      <c r="N99" s="136">
        <f t="shared" si="6"/>
        <v>9687882</v>
      </c>
      <c r="P99" s="114">
        <f>+'[1]Co-op Parishes'!U94</f>
        <v>2829073</v>
      </c>
      <c r="Q99" s="113">
        <f>+'[1]Co-op Parishes'!V94</f>
        <v>240873</v>
      </c>
      <c r="R99" s="113">
        <f>+'[1]Co-op Parishes'!W94</f>
        <v>467735</v>
      </c>
      <c r="S99" s="113">
        <f>+'[1]Co-op Parishes'!X94</f>
        <v>744706</v>
      </c>
      <c r="T99" s="113">
        <f>+'[1]Co-op Parishes'!Y94</f>
        <v>1994484</v>
      </c>
      <c r="U99" s="113">
        <f>+'[1]Co-op Parishes'!Z94</f>
        <v>221481</v>
      </c>
      <c r="V99" s="113">
        <f>+'[1]Co-op Parishes'!AA94</f>
        <v>93872</v>
      </c>
      <c r="W99" s="113">
        <f>+'[1]Co-op Parishes'!AB94</f>
        <v>40785</v>
      </c>
      <c r="X99" s="113">
        <f>+'[1]Co-op Parishes'!AC94</f>
        <v>1772912</v>
      </c>
      <c r="Y99" s="136">
        <f t="shared" si="7"/>
        <v>8405921</v>
      </c>
      <c r="Z99" s="136">
        <f t="shared" si="8"/>
        <v>1281961</v>
      </c>
      <c r="AB99" s="114">
        <f>+'[1]Co-op Parishes'!AG94</f>
        <v>115079873</v>
      </c>
      <c r="AC99" s="113">
        <f>+'[1]Co-op Parishes'!AH94</f>
        <v>3623670</v>
      </c>
      <c r="AD99" s="113">
        <f>+'[1]Co-op Parishes'!AI94</f>
        <v>32435368</v>
      </c>
      <c r="AE99" s="113">
        <f>+'[1]Co-op Parishes'!AJ94</f>
        <v>13562</v>
      </c>
      <c r="AF99" s="136">
        <f t="shared" si="9"/>
        <v>151152473</v>
      </c>
      <c r="AG99" s="113">
        <f>+'[1]Co-op Parishes'!AL94</f>
        <v>1547699</v>
      </c>
      <c r="AH99" s="53">
        <v>272617631</v>
      </c>
    </row>
    <row r="100" spans="1:34" s="8" customFormat="1" ht="21.75" customHeight="1">
      <c r="A100" s="212" t="s">
        <v>333</v>
      </c>
      <c r="B100" s="212"/>
      <c r="C100" s="212"/>
      <c r="D100" s="68">
        <f>+D98/D99</f>
        <v>0.8993686253433378</v>
      </c>
      <c r="E100" s="68">
        <f>+E98/E99</f>
        <v>0.5270054842375842</v>
      </c>
      <c r="F100" s="68">
        <f>+F98/F99</f>
        <v>1.2924359096238554</v>
      </c>
      <c r="G100" s="68"/>
      <c r="H100" s="68">
        <f aca="true" t="shared" si="15" ref="H100:AH100">+H98/H99</f>
        <v>1.1546256592834934</v>
      </c>
      <c r="I100" s="42">
        <f t="shared" si="15"/>
        <v>1.6871197353653493</v>
      </c>
      <c r="J100" s="42">
        <f t="shared" si="15"/>
        <v>0.9645952262655042</v>
      </c>
      <c r="K100" s="42">
        <f t="shared" si="15"/>
        <v>1.0281341175557168</v>
      </c>
      <c r="L100" s="42">
        <f t="shared" si="15"/>
        <v>0.8085495655790351</v>
      </c>
      <c r="M100" s="42">
        <f t="shared" si="15"/>
        <v>0.9589693277153458</v>
      </c>
      <c r="N100" s="54">
        <f t="shared" si="15"/>
        <v>0.9414801914391608</v>
      </c>
      <c r="O100" s="137"/>
      <c r="P100" s="42">
        <f t="shared" si="15"/>
        <v>0.9384109211745332</v>
      </c>
      <c r="Q100" s="42">
        <f t="shared" si="15"/>
        <v>0.856447173406733</v>
      </c>
      <c r="R100" s="42">
        <f t="shared" si="15"/>
        <v>0.5525286754251874</v>
      </c>
      <c r="S100" s="42">
        <f t="shared" si="15"/>
        <v>0.9026622586631503</v>
      </c>
      <c r="T100" s="42">
        <f t="shared" si="15"/>
        <v>1.3658600419958244</v>
      </c>
      <c r="U100" s="42">
        <f t="shared" si="15"/>
        <v>4.153995150825579</v>
      </c>
      <c r="V100" s="42">
        <f t="shared" si="15"/>
        <v>0.9788435316175217</v>
      </c>
      <c r="W100" s="42">
        <f t="shared" si="15"/>
        <v>0.4902292509501042</v>
      </c>
      <c r="X100" s="42">
        <f t="shared" si="15"/>
        <v>0.5954198516339221</v>
      </c>
      <c r="Y100" s="54">
        <f t="shared" si="15"/>
        <v>1.0235055742255965</v>
      </c>
      <c r="Z100" s="54">
        <f t="shared" si="15"/>
        <v>0.40363318384880664</v>
      </c>
      <c r="AA100" s="137"/>
      <c r="AB100" s="42">
        <f t="shared" si="15"/>
        <v>0.9227212129439871</v>
      </c>
      <c r="AC100" s="42">
        <f t="shared" si="15"/>
        <v>0.9998261431090579</v>
      </c>
      <c r="AD100" s="42">
        <f t="shared" si="15"/>
        <v>1.0229853103562754</v>
      </c>
      <c r="AE100" s="42">
        <f t="shared" si="15"/>
        <v>1.4125497714201445</v>
      </c>
      <c r="AF100" s="54">
        <f t="shared" si="15"/>
        <v>0.946129025623021</v>
      </c>
      <c r="AG100" s="42">
        <f t="shared" si="15"/>
        <v>1.1097803901146153</v>
      </c>
      <c r="AH100" s="54">
        <f t="shared" si="15"/>
        <v>0.5182795238947697</v>
      </c>
    </row>
    <row r="101" spans="15:27" ht="21.75" customHeight="1">
      <c r="O101" s="132"/>
      <c r="AA101" s="132"/>
    </row>
    <row r="102" spans="15:27" ht="21.75" customHeight="1">
      <c r="O102" s="132"/>
      <c r="AA102" s="132"/>
    </row>
    <row r="103" spans="15:27" ht="21.75" customHeight="1">
      <c r="O103" s="132"/>
      <c r="AA103" s="132"/>
    </row>
    <row r="104" spans="15:27" ht="15.75" customHeight="1">
      <c r="O104" s="132"/>
      <c r="AA104" s="132"/>
    </row>
    <row r="105" spans="15:27" ht="15.75" customHeight="1">
      <c r="O105" s="132"/>
      <c r="AA105" s="132"/>
    </row>
    <row r="106" ht="15.75" customHeight="1">
      <c r="O106" s="132"/>
    </row>
    <row r="107" ht="15.75" customHeight="1"/>
    <row r="108" ht="15.75" customHeight="1"/>
    <row r="109" ht="15.75" customHeight="1"/>
    <row r="110" ht="15.75" customHeight="1"/>
    <row r="111" ht="15.75" customHeight="1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</sheetData>
  <sheetProtection/>
  <mergeCells count="7">
    <mergeCell ref="D2:N2"/>
    <mergeCell ref="P2:Y2"/>
    <mergeCell ref="AB2:AH2"/>
    <mergeCell ref="A100:C100"/>
    <mergeCell ref="A99:C99"/>
    <mergeCell ref="A98:C98"/>
    <mergeCell ref="A2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299"/>
  <sheetViews>
    <sheetView tabSelected="1" zoomScalePageLayoutView="0" workbookViewId="0" topLeftCell="A1">
      <selection activeCell="A1" sqref="A1"/>
    </sheetView>
  </sheetViews>
  <sheetFormatPr defaultColWidth="9.140625" defaultRowHeight="18.75" customHeight="1"/>
  <cols>
    <col min="1" max="3" width="9.140625" style="47" customWidth="1"/>
    <col min="4" max="4" width="40.00390625" style="64" customWidth="1"/>
    <col min="5" max="5" width="6.28125" style="64" hidden="1" customWidth="1"/>
    <col min="6" max="6" width="14.00390625" style="73" customWidth="1"/>
    <col min="7" max="7" width="16.140625" style="0" bestFit="1" customWidth="1"/>
    <col min="8" max="8" width="13.140625" style="0" bestFit="1" customWidth="1"/>
    <col min="9" max="9" width="14.8515625" style="0" bestFit="1" customWidth="1"/>
    <col min="10" max="10" width="15.421875" style="0" bestFit="1" customWidth="1"/>
    <col min="11" max="11" width="14.8515625" style="0" bestFit="1" customWidth="1"/>
    <col min="12" max="12" width="14.421875" style="0" bestFit="1" customWidth="1"/>
    <col min="13" max="14" width="15.421875" style="0" bestFit="1" customWidth="1"/>
    <col min="15" max="15" width="15.421875" style="0" customWidth="1"/>
    <col min="16" max="16" width="13.421875" style="0" bestFit="1" customWidth="1"/>
    <col min="17" max="17" width="15.8515625" style="8" customWidth="1"/>
    <col min="18" max="18" width="4.140625" style="52" customWidth="1"/>
    <col min="19" max="19" width="16.57421875" style="0" customWidth="1"/>
    <col min="20" max="20" width="14.8515625" style="0" customWidth="1"/>
    <col min="21" max="27" width="14.8515625" style="47" customWidth="1"/>
    <col min="28" max="28" width="17.140625" style="0" customWidth="1"/>
    <col min="29" max="29" width="15.421875" style="0" customWidth="1"/>
    <col min="30" max="30" width="3.28125" style="0" customWidth="1"/>
    <col min="31" max="31" width="17.7109375" style="0" bestFit="1" customWidth="1"/>
    <col min="32" max="34" width="16.140625" style="0" customWidth="1"/>
    <col min="35" max="35" width="17.140625" style="8" customWidth="1"/>
    <col min="36" max="36" width="16.140625" style="0" customWidth="1"/>
    <col min="37" max="37" width="17.8515625" style="8" customWidth="1"/>
    <col min="38" max="38" width="15.57421875" style="0" customWidth="1"/>
    <col min="39" max="39" width="17.140625" style="0" hidden="1" customWidth="1"/>
    <col min="40" max="40" width="12.00390625" style="0" hidden="1" customWidth="1"/>
  </cols>
  <sheetData>
    <row r="1" spans="4:37" s="47" customFormat="1" ht="15.75" customHeight="1">
      <c r="D1" s="64"/>
      <c r="E1" s="64"/>
      <c r="F1" s="73"/>
      <c r="Q1" s="87"/>
      <c r="R1" s="52"/>
      <c r="AI1" s="87"/>
      <c r="AK1" s="87"/>
    </row>
    <row r="2" spans="1:37" s="33" customFormat="1" ht="15.75" customHeight="1">
      <c r="A2" s="187"/>
      <c r="B2" s="187"/>
      <c r="C2" s="187"/>
      <c r="D2" s="187"/>
      <c r="E2" s="121"/>
      <c r="F2" s="12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I2" s="61"/>
      <c r="AK2" s="61"/>
    </row>
    <row r="3" spans="1:143" s="5" customFormat="1" ht="28.5" customHeight="1">
      <c r="A3" s="183" t="s">
        <v>447</v>
      </c>
      <c r="B3" s="184"/>
      <c r="C3" s="184"/>
      <c r="D3" s="184"/>
      <c r="E3" s="122"/>
      <c r="F3" s="181" t="s">
        <v>325</v>
      </c>
      <c r="G3" s="188" t="s">
        <v>253</v>
      </c>
      <c r="H3" s="189"/>
      <c r="I3" s="189"/>
      <c r="J3" s="189"/>
      <c r="K3" s="189"/>
      <c r="L3" s="189"/>
      <c r="M3" s="189"/>
      <c r="N3" s="189"/>
      <c r="O3" s="189"/>
      <c r="P3" s="189"/>
      <c r="Q3" s="190"/>
      <c r="R3" s="157"/>
      <c r="S3" s="188" t="s">
        <v>258</v>
      </c>
      <c r="T3" s="189"/>
      <c r="U3" s="189"/>
      <c r="V3" s="189"/>
      <c r="W3" s="189"/>
      <c r="X3" s="189"/>
      <c r="Y3" s="189"/>
      <c r="Z3" s="189"/>
      <c r="AA3" s="189"/>
      <c r="AB3" s="190"/>
      <c r="AC3" s="15"/>
      <c r="AD3" s="3"/>
      <c r="AE3" s="178" t="s">
        <v>269</v>
      </c>
      <c r="AF3" s="179"/>
      <c r="AG3" s="179"/>
      <c r="AH3" s="179"/>
      <c r="AI3" s="179"/>
      <c r="AJ3" s="179"/>
      <c r="AK3" s="180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</row>
    <row r="4" spans="1:143" s="5" customFormat="1" ht="85.5" customHeight="1">
      <c r="A4" s="185"/>
      <c r="B4" s="186"/>
      <c r="C4" s="186"/>
      <c r="D4" s="186"/>
      <c r="E4" s="123"/>
      <c r="F4" s="182"/>
      <c r="G4" s="18" t="s">
        <v>246</v>
      </c>
      <c r="H4" s="16" t="s">
        <v>247</v>
      </c>
      <c r="I4" s="16" t="s">
        <v>248</v>
      </c>
      <c r="J4" s="16" t="s">
        <v>249</v>
      </c>
      <c r="K4" s="44" t="s">
        <v>261</v>
      </c>
      <c r="L4" s="16" t="s">
        <v>250</v>
      </c>
      <c r="M4" s="16" t="s">
        <v>0</v>
      </c>
      <c r="N4" s="16" t="s">
        <v>251</v>
      </c>
      <c r="O4" s="16" t="s">
        <v>252</v>
      </c>
      <c r="P4" s="23" t="s">
        <v>285</v>
      </c>
      <c r="Q4" s="58" t="s">
        <v>1</v>
      </c>
      <c r="R4" s="25"/>
      <c r="S4" s="16" t="s">
        <v>254</v>
      </c>
      <c r="T4" s="34" t="s">
        <v>255</v>
      </c>
      <c r="U4" s="57" t="s">
        <v>306</v>
      </c>
      <c r="V4" s="57" t="s">
        <v>307</v>
      </c>
      <c r="W4" s="17" t="s">
        <v>2</v>
      </c>
      <c r="X4" s="17" t="s">
        <v>256</v>
      </c>
      <c r="Y4" s="17" t="s">
        <v>308</v>
      </c>
      <c r="Z4" s="57" t="s">
        <v>309</v>
      </c>
      <c r="AA4" s="17" t="s">
        <v>257</v>
      </c>
      <c r="AB4" s="26" t="s">
        <v>260</v>
      </c>
      <c r="AC4" s="22" t="s">
        <v>259</v>
      </c>
      <c r="AD4" s="3"/>
      <c r="AE4" s="16" t="s">
        <v>262</v>
      </c>
      <c r="AF4" s="16" t="s">
        <v>263</v>
      </c>
      <c r="AG4" s="16" t="s">
        <v>264</v>
      </c>
      <c r="AH4" s="16" t="s">
        <v>265</v>
      </c>
      <c r="AI4" s="59" t="s">
        <v>268</v>
      </c>
      <c r="AJ4" s="34" t="s">
        <v>266</v>
      </c>
      <c r="AK4" s="59" t="s">
        <v>267</v>
      </c>
      <c r="AL4" s="3"/>
      <c r="AM4" s="50" t="s">
        <v>329</v>
      </c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</row>
    <row r="5" spans="1:45" ht="22.5" customHeight="1">
      <c r="A5" s="4">
        <f>+A4+1</f>
        <v>1</v>
      </c>
      <c r="B5" s="91" t="s">
        <v>313</v>
      </c>
      <c r="C5" s="91">
        <v>9659</v>
      </c>
      <c r="D5" s="92" t="s">
        <v>152</v>
      </c>
      <c r="E5" s="92">
        <f aca="true" t="shared" si="0" ref="E5:E45">IF(F5="y",1,"")</f>
        <v>1</v>
      </c>
      <c r="F5" s="155" t="s">
        <v>326</v>
      </c>
      <c r="G5" s="99">
        <v>14496</v>
      </c>
      <c r="H5" s="100">
        <v>1997</v>
      </c>
      <c r="I5" s="100">
        <v>0</v>
      </c>
      <c r="J5" s="66"/>
      <c r="K5" s="66">
        <v>0</v>
      </c>
      <c r="L5" s="66">
        <v>1340</v>
      </c>
      <c r="M5" s="66">
        <v>19493</v>
      </c>
      <c r="N5" s="66">
        <v>4765</v>
      </c>
      <c r="O5" s="66">
        <v>7804</v>
      </c>
      <c r="P5" s="66">
        <v>0</v>
      </c>
      <c r="Q5" s="53">
        <f aca="true" t="shared" si="1" ref="Q5:Q67">SUM(G5:P5)</f>
        <v>49895</v>
      </c>
      <c r="R5" s="7"/>
      <c r="S5" s="66"/>
      <c r="T5" s="66">
        <v>0</v>
      </c>
      <c r="U5" s="66">
        <v>3884</v>
      </c>
      <c r="V5" s="66">
        <v>124</v>
      </c>
      <c r="W5" s="66">
        <v>10430</v>
      </c>
      <c r="X5" s="66">
        <v>10266</v>
      </c>
      <c r="Y5" s="66">
        <v>432</v>
      </c>
      <c r="Z5" s="66">
        <v>6665</v>
      </c>
      <c r="AA5" s="66"/>
      <c r="AB5" s="48">
        <f aca="true" t="shared" si="2" ref="AB5:AB67">SUM(S5:AA5)</f>
        <v>31801</v>
      </c>
      <c r="AC5" s="46">
        <f aca="true" t="shared" si="3" ref="AC5:AC67">+Q5-AB5</f>
        <v>18094</v>
      </c>
      <c r="AD5" s="41"/>
      <c r="AE5" s="66">
        <v>971500</v>
      </c>
      <c r="AF5" s="66">
        <v>0</v>
      </c>
      <c r="AG5" s="66">
        <v>150992</v>
      </c>
      <c r="AH5" s="66">
        <v>0</v>
      </c>
      <c r="AI5" s="53">
        <f aca="true" t="shared" si="4" ref="AI5:AI67">SUM(AE5:AH5)</f>
        <v>1122492</v>
      </c>
      <c r="AJ5" s="66">
        <v>0</v>
      </c>
      <c r="AK5" s="53">
        <f aca="true" t="shared" si="5" ref="AK5:AK67">+AI5-AJ5</f>
        <v>1122492</v>
      </c>
      <c r="AL5" s="41"/>
      <c r="AM5" s="89"/>
      <c r="AN5" s="41"/>
      <c r="AO5" s="3"/>
      <c r="AP5" s="3"/>
      <c r="AQ5" s="3"/>
      <c r="AR5" s="3"/>
      <c r="AS5" s="3"/>
    </row>
    <row r="6" spans="1:45" ht="22.5" customHeight="1">
      <c r="A6" s="4">
        <f>+A5+1</f>
        <v>2</v>
      </c>
      <c r="B6" s="91" t="s">
        <v>313</v>
      </c>
      <c r="C6" s="91">
        <v>9739</v>
      </c>
      <c r="D6" s="92" t="s">
        <v>171</v>
      </c>
      <c r="E6" s="92">
        <f t="shared" si="0"/>
        <v>1</v>
      </c>
      <c r="F6" s="155" t="s">
        <v>326</v>
      </c>
      <c r="G6" s="99">
        <v>43262</v>
      </c>
      <c r="H6" s="100">
        <v>0</v>
      </c>
      <c r="I6" s="100">
        <v>0</v>
      </c>
      <c r="J6" s="66">
        <v>0</v>
      </c>
      <c r="K6" s="66">
        <v>0</v>
      </c>
      <c r="L6" s="66">
        <v>0</v>
      </c>
      <c r="M6" s="66">
        <v>5819</v>
      </c>
      <c r="N6" s="66">
        <v>10146</v>
      </c>
      <c r="O6" s="66">
        <v>14354</v>
      </c>
      <c r="P6" s="66">
        <v>8612</v>
      </c>
      <c r="Q6" s="53">
        <f t="shared" si="1"/>
        <v>82193</v>
      </c>
      <c r="R6" s="7"/>
      <c r="S6" s="66">
        <v>57575</v>
      </c>
      <c r="T6" s="66">
        <v>0</v>
      </c>
      <c r="U6" s="66">
        <v>0</v>
      </c>
      <c r="V6" s="66">
        <v>0</v>
      </c>
      <c r="W6" s="66">
        <v>9618</v>
      </c>
      <c r="X6" s="66">
        <v>16685</v>
      </c>
      <c r="Y6" s="66">
        <v>0</v>
      </c>
      <c r="Z6" s="66">
        <v>0</v>
      </c>
      <c r="AA6" s="66">
        <v>0</v>
      </c>
      <c r="AB6" s="48">
        <f t="shared" si="2"/>
        <v>83878</v>
      </c>
      <c r="AC6" s="46">
        <f t="shared" si="3"/>
        <v>-1685</v>
      </c>
      <c r="AD6" s="41"/>
      <c r="AE6" s="66">
        <v>690000</v>
      </c>
      <c r="AF6" s="66">
        <v>0</v>
      </c>
      <c r="AG6" s="66">
        <v>34729</v>
      </c>
      <c r="AH6" s="66">
        <v>0</v>
      </c>
      <c r="AI6" s="53">
        <f t="shared" si="4"/>
        <v>724729</v>
      </c>
      <c r="AJ6" s="66">
        <v>0</v>
      </c>
      <c r="AK6" s="53">
        <f t="shared" si="5"/>
        <v>724729</v>
      </c>
      <c r="AL6" s="41"/>
      <c r="AM6" s="89"/>
      <c r="AN6" s="41"/>
      <c r="AO6" s="3"/>
      <c r="AP6" s="3"/>
      <c r="AQ6" s="3"/>
      <c r="AR6" s="3"/>
      <c r="AS6" s="3"/>
    </row>
    <row r="7" spans="1:45" ht="22.5" customHeight="1">
      <c r="A7" s="4">
        <f aca="true" t="shared" si="6" ref="A7:A69">+A6+1</f>
        <v>3</v>
      </c>
      <c r="B7" s="91" t="s">
        <v>313</v>
      </c>
      <c r="C7" s="91">
        <v>9707</v>
      </c>
      <c r="D7" s="92" t="s">
        <v>167</v>
      </c>
      <c r="E7" s="92">
        <f t="shared" si="0"/>
        <v>1</v>
      </c>
      <c r="F7" s="155" t="s">
        <v>326</v>
      </c>
      <c r="G7" s="99">
        <v>73625</v>
      </c>
      <c r="H7" s="100">
        <v>0</v>
      </c>
      <c r="I7" s="100">
        <v>0</v>
      </c>
      <c r="J7" s="66">
        <v>0</v>
      </c>
      <c r="K7" s="66">
        <v>0</v>
      </c>
      <c r="L7" s="66">
        <v>5337</v>
      </c>
      <c r="M7" s="66">
        <v>15596</v>
      </c>
      <c r="N7" s="66">
        <v>8092</v>
      </c>
      <c r="O7" s="66">
        <v>11733</v>
      </c>
      <c r="P7" s="66">
        <v>0</v>
      </c>
      <c r="Q7" s="53">
        <f t="shared" si="1"/>
        <v>114383</v>
      </c>
      <c r="R7" s="7"/>
      <c r="S7" s="66">
        <v>37568</v>
      </c>
      <c r="T7" s="66">
        <v>0</v>
      </c>
      <c r="U7" s="66">
        <v>26617</v>
      </c>
      <c r="V7" s="66">
        <v>24033</v>
      </c>
      <c r="W7" s="66">
        <v>15762</v>
      </c>
      <c r="X7" s="66">
        <v>23719</v>
      </c>
      <c r="Y7" s="66">
        <v>0</v>
      </c>
      <c r="Z7" s="66">
        <v>0</v>
      </c>
      <c r="AA7" s="66">
        <v>5716</v>
      </c>
      <c r="AB7" s="48">
        <f t="shared" si="2"/>
        <v>133415</v>
      </c>
      <c r="AC7" s="46">
        <f t="shared" si="3"/>
        <v>-19032</v>
      </c>
      <c r="AD7" s="41"/>
      <c r="AE7" s="66">
        <v>1145000</v>
      </c>
      <c r="AF7" s="66">
        <v>4600</v>
      </c>
      <c r="AG7" s="66">
        <v>160942</v>
      </c>
      <c r="AH7" s="66">
        <v>2405</v>
      </c>
      <c r="AI7" s="53">
        <f t="shared" si="4"/>
        <v>1312947</v>
      </c>
      <c r="AJ7" s="66">
        <v>67599</v>
      </c>
      <c r="AK7" s="53">
        <f t="shared" si="5"/>
        <v>1245348</v>
      </c>
      <c r="AL7" s="41"/>
      <c r="AM7" s="89"/>
      <c r="AN7" s="41"/>
      <c r="AO7" s="3"/>
      <c r="AP7" s="3"/>
      <c r="AQ7" s="3"/>
      <c r="AR7" s="3"/>
      <c r="AS7" s="3"/>
    </row>
    <row r="8" spans="1:56" ht="22.5" customHeight="1">
      <c r="A8" s="4">
        <f t="shared" si="6"/>
        <v>4</v>
      </c>
      <c r="B8" s="91" t="s">
        <v>313</v>
      </c>
      <c r="C8" s="91">
        <v>9710</v>
      </c>
      <c r="D8" s="92" t="s">
        <v>168</v>
      </c>
      <c r="E8" s="92">
        <f t="shared" si="0"/>
        <v>1</v>
      </c>
      <c r="F8" s="155" t="s">
        <v>326</v>
      </c>
      <c r="G8" s="99">
        <v>23785</v>
      </c>
      <c r="H8" s="100">
        <v>0</v>
      </c>
      <c r="I8" s="100">
        <v>455</v>
      </c>
      <c r="J8" s="66">
        <v>0</v>
      </c>
      <c r="K8" s="66"/>
      <c r="L8" s="66">
        <v>16500</v>
      </c>
      <c r="M8" s="66">
        <v>3089</v>
      </c>
      <c r="N8" s="66">
        <v>13178</v>
      </c>
      <c r="O8" s="66">
        <v>304</v>
      </c>
      <c r="P8" s="66">
        <v>0</v>
      </c>
      <c r="Q8" s="53">
        <f t="shared" si="1"/>
        <v>57311</v>
      </c>
      <c r="R8" s="19"/>
      <c r="S8" s="66">
        <v>18558</v>
      </c>
      <c r="T8" s="66">
        <v>3235</v>
      </c>
      <c r="U8" s="66">
        <v>10079</v>
      </c>
      <c r="V8" s="66">
        <v>2986</v>
      </c>
      <c r="W8" s="66">
        <v>10893</v>
      </c>
      <c r="X8" s="66">
        <v>7207</v>
      </c>
      <c r="Y8" s="66">
        <v>2244</v>
      </c>
      <c r="Z8" s="66">
        <v>0</v>
      </c>
      <c r="AA8" s="66">
        <v>0</v>
      </c>
      <c r="AB8" s="48">
        <f t="shared" si="2"/>
        <v>55202</v>
      </c>
      <c r="AC8" s="46">
        <f t="shared" si="3"/>
        <v>2109</v>
      </c>
      <c r="AD8" s="41"/>
      <c r="AE8" s="66">
        <v>0</v>
      </c>
      <c r="AF8" s="66">
        <v>0</v>
      </c>
      <c r="AG8" s="66">
        <v>271788</v>
      </c>
      <c r="AH8" s="66">
        <v>0</v>
      </c>
      <c r="AI8" s="53">
        <f t="shared" si="4"/>
        <v>271788</v>
      </c>
      <c r="AJ8" s="66">
        <v>2337</v>
      </c>
      <c r="AK8" s="53">
        <f t="shared" si="5"/>
        <v>269451</v>
      </c>
      <c r="AL8" s="41"/>
      <c r="AM8" s="89"/>
      <c r="AN8" s="41"/>
      <c r="AO8" s="3"/>
      <c r="AP8" s="3"/>
      <c r="AQ8" s="3"/>
      <c r="AR8" s="3"/>
      <c r="AS8" s="3"/>
      <c r="BB8" s="20"/>
      <c r="BC8" s="20"/>
      <c r="BD8" s="20"/>
    </row>
    <row r="9" spans="1:40" ht="22.5" customHeight="1">
      <c r="A9" s="4">
        <f t="shared" si="6"/>
        <v>5</v>
      </c>
      <c r="B9" s="91" t="s">
        <v>313</v>
      </c>
      <c r="C9" s="91">
        <v>9709</v>
      </c>
      <c r="D9" s="92" t="s">
        <v>169</v>
      </c>
      <c r="E9" s="92">
        <f t="shared" si="0"/>
        <v>1</v>
      </c>
      <c r="F9" s="155" t="s">
        <v>326</v>
      </c>
      <c r="G9" s="99">
        <v>64490</v>
      </c>
      <c r="H9" s="100">
        <v>0</v>
      </c>
      <c r="I9" s="100">
        <v>421</v>
      </c>
      <c r="J9" s="66">
        <v>0</v>
      </c>
      <c r="K9" s="66">
        <v>125</v>
      </c>
      <c r="L9" s="66">
        <v>6099</v>
      </c>
      <c r="M9" s="66">
        <v>7517</v>
      </c>
      <c r="N9" s="66">
        <v>1755</v>
      </c>
      <c r="O9" s="66">
        <v>10270</v>
      </c>
      <c r="P9" s="66">
        <v>9191</v>
      </c>
      <c r="Q9" s="53">
        <f t="shared" si="1"/>
        <v>99868</v>
      </c>
      <c r="R9" s="10"/>
      <c r="S9" s="66">
        <v>39878</v>
      </c>
      <c r="T9" s="66">
        <v>0</v>
      </c>
      <c r="U9" s="66">
        <v>2094</v>
      </c>
      <c r="V9" s="66">
        <v>3222</v>
      </c>
      <c r="W9" s="66">
        <v>20302</v>
      </c>
      <c r="X9" s="66">
        <v>25894</v>
      </c>
      <c r="Y9" s="66">
        <v>871</v>
      </c>
      <c r="Z9" s="66">
        <v>0</v>
      </c>
      <c r="AA9" s="66">
        <v>389</v>
      </c>
      <c r="AB9" s="48">
        <f t="shared" si="2"/>
        <v>92650</v>
      </c>
      <c r="AC9" s="46">
        <f t="shared" si="3"/>
        <v>7218</v>
      </c>
      <c r="AD9" s="41"/>
      <c r="AE9" s="66">
        <v>870000</v>
      </c>
      <c r="AF9" s="66">
        <v>0</v>
      </c>
      <c r="AG9" s="66">
        <v>88727</v>
      </c>
      <c r="AH9" s="66">
        <v>0</v>
      </c>
      <c r="AI9" s="53">
        <f t="shared" si="4"/>
        <v>958727</v>
      </c>
      <c r="AJ9" s="66">
        <v>0</v>
      </c>
      <c r="AK9" s="53">
        <f t="shared" si="5"/>
        <v>958727</v>
      </c>
      <c r="AL9" s="41"/>
      <c r="AM9" s="89"/>
      <c r="AN9" s="41"/>
    </row>
    <row r="10" spans="1:40" ht="22.5" customHeight="1">
      <c r="A10" s="4">
        <f t="shared" si="6"/>
        <v>6</v>
      </c>
      <c r="B10" s="91" t="s">
        <v>313</v>
      </c>
      <c r="C10" s="91">
        <v>9695</v>
      </c>
      <c r="D10" s="92" t="s">
        <v>153</v>
      </c>
      <c r="E10" s="92">
        <f t="shared" si="0"/>
        <v>1</v>
      </c>
      <c r="F10" s="155" t="s">
        <v>326</v>
      </c>
      <c r="G10" s="99">
        <v>157734</v>
      </c>
      <c r="H10" s="100">
        <v>900</v>
      </c>
      <c r="I10" s="100">
        <v>0</v>
      </c>
      <c r="J10" s="66">
        <v>6715</v>
      </c>
      <c r="K10" s="66">
        <v>3500</v>
      </c>
      <c r="L10" s="66"/>
      <c r="M10" s="66">
        <v>72256</v>
      </c>
      <c r="N10" s="66">
        <v>6980</v>
      </c>
      <c r="O10" s="66">
        <v>29115</v>
      </c>
      <c r="P10" s="66">
        <v>312</v>
      </c>
      <c r="Q10" s="53">
        <f t="shared" si="1"/>
        <v>277512</v>
      </c>
      <c r="R10" s="10"/>
      <c r="S10" s="66">
        <v>109219</v>
      </c>
      <c r="T10" s="66">
        <v>13000</v>
      </c>
      <c r="U10" s="66">
        <v>8451</v>
      </c>
      <c r="V10" s="66">
        <v>40195</v>
      </c>
      <c r="W10" s="66">
        <v>53661</v>
      </c>
      <c r="X10" s="66">
        <v>33704</v>
      </c>
      <c r="Y10" s="66">
        <v>12466</v>
      </c>
      <c r="Z10" s="66">
        <v>467</v>
      </c>
      <c r="AA10" s="66">
        <v>0</v>
      </c>
      <c r="AB10" s="48">
        <f t="shared" si="2"/>
        <v>271163</v>
      </c>
      <c r="AC10" s="46">
        <f t="shared" si="3"/>
        <v>6349</v>
      </c>
      <c r="AD10" s="41"/>
      <c r="AE10" s="66">
        <v>3993000</v>
      </c>
      <c r="AF10" s="66">
        <v>500000</v>
      </c>
      <c r="AG10" s="66">
        <v>177598</v>
      </c>
      <c r="AH10" s="66">
        <v>0</v>
      </c>
      <c r="AI10" s="53">
        <f t="shared" si="4"/>
        <v>4670598</v>
      </c>
      <c r="AJ10" s="66">
        <v>3336</v>
      </c>
      <c r="AK10" s="53">
        <f t="shared" si="5"/>
        <v>4667262</v>
      </c>
      <c r="AL10" s="41"/>
      <c r="AM10" s="89"/>
      <c r="AN10" s="41"/>
    </row>
    <row r="11" spans="1:40" ht="22.5" customHeight="1">
      <c r="A11" s="4">
        <f t="shared" si="6"/>
        <v>7</v>
      </c>
      <c r="B11" s="91" t="s">
        <v>313</v>
      </c>
      <c r="C11" s="91">
        <v>9660</v>
      </c>
      <c r="D11" s="92" t="s">
        <v>154</v>
      </c>
      <c r="E11" s="92">
        <f t="shared" si="0"/>
        <v>1</v>
      </c>
      <c r="F11" s="155" t="s">
        <v>326</v>
      </c>
      <c r="G11" s="99">
        <v>106650</v>
      </c>
      <c r="H11" s="100"/>
      <c r="I11" s="100">
        <v>432</v>
      </c>
      <c r="J11" s="66">
        <v>0</v>
      </c>
      <c r="K11" s="66">
        <v>500</v>
      </c>
      <c r="L11" s="66">
        <v>0</v>
      </c>
      <c r="M11" s="66">
        <v>59468</v>
      </c>
      <c r="N11" s="66">
        <v>9969</v>
      </c>
      <c r="O11" s="66">
        <v>4566</v>
      </c>
      <c r="P11" s="66">
        <v>548</v>
      </c>
      <c r="Q11" s="53">
        <f t="shared" si="1"/>
        <v>182133</v>
      </c>
      <c r="R11" s="10"/>
      <c r="S11" s="66">
        <v>48248</v>
      </c>
      <c r="T11" s="66">
        <v>21996</v>
      </c>
      <c r="U11" s="66">
        <v>5004</v>
      </c>
      <c r="V11" s="66">
        <v>23985</v>
      </c>
      <c r="W11" s="66">
        <v>48105</v>
      </c>
      <c r="X11" s="66">
        <v>20504</v>
      </c>
      <c r="Y11" s="66">
        <v>3500</v>
      </c>
      <c r="Z11" s="66">
        <v>432</v>
      </c>
      <c r="AA11" s="66">
        <v>1004</v>
      </c>
      <c r="AB11" s="48">
        <f t="shared" si="2"/>
        <v>172778</v>
      </c>
      <c r="AC11" s="46">
        <f t="shared" si="3"/>
        <v>9355</v>
      </c>
      <c r="AD11" s="41"/>
      <c r="AE11" s="66">
        <v>1679865</v>
      </c>
      <c r="AF11" s="66">
        <v>4965</v>
      </c>
      <c r="AG11" s="66">
        <v>291734</v>
      </c>
      <c r="AH11" s="66">
        <v>0</v>
      </c>
      <c r="AI11" s="53">
        <f t="shared" si="4"/>
        <v>1976564</v>
      </c>
      <c r="AJ11" s="66"/>
      <c r="AK11" s="53">
        <f t="shared" si="5"/>
        <v>1976564</v>
      </c>
      <c r="AL11" s="41"/>
      <c r="AM11" s="89"/>
      <c r="AN11" s="41"/>
    </row>
    <row r="12" spans="1:40" ht="22.5" customHeight="1">
      <c r="A12" s="4">
        <f t="shared" si="6"/>
        <v>8</v>
      </c>
      <c r="B12" s="91" t="s">
        <v>313</v>
      </c>
      <c r="C12" s="91">
        <v>9638</v>
      </c>
      <c r="D12" s="92" t="s">
        <v>139</v>
      </c>
      <c r="E12" s="92">
        <f t="shared" si="0"/>
        <v>1</v>
      </c>
      <c r="F12" s="155" t="s">
        <v>326</v>
      </c>
      <c r="G12" s="99">
        <v>86959</v>
      </c>
      <c r="H12" s="100">
        <v>891</v>
      </c>
      <c r="I12" s="100">
        <v>1474</v>
      </c>
      <c r="J12" s="66">
        <v>39524</v>
      </c>
      <c r="K12" s="66">
        <v>0</v>
      </c>
      <c r="L12" s="66">
        <v>343</v>
      </c>
      <c r="M12" s="66">
        <v>6921</v>
      </c>
      <c r="N12" s="66">
        <v>16271</v>
      </c>
      <c r="O12" s="66">
        <v>14474</v>
      </c>
      <c r="P12" s="66"/>
      <c r="Q12" s="53">
        <f t="shared" si="1"/>
        <v>166857</v>
      </c>
      <c r="R12" s="10"/>
      <c r="S12" s="66">
        <v>56189</v>
      </c>
      <c r="T12" s="66">
        <v>9720</v>
      </c>
      <c r="U12" s="66">
        <v>2067</v>
      </c>
      <c r="V12" s="66">
        <v>15144</v>
      </c>
      <c r="W12" s="66">
        <v>120121</v>
      </c>
      <c r="X12" s="66">
        <v>18789</v>
      </c>
      <c r="Y12" s="66">
        <v>911</v>
      </c>
      <c r="Z12" s="66">
        <v>2305</v>
      </c>
      <c r="AA12" s="66">
        <v>139</v>
      </c>
      <c r="AB12" s="48">
        <f t="shared" si="2"/>
        <v>225385</v>
      </c>
      <c r="AC12" s="46">
        <f t="shared" si="3"/>
        <v>-58528</v>
      </c>
      <c r="AD12" s="41"/>
      <c r="AE12" s="66">
        <v>1650000</v>
      </c>
      <c r="AF12" s="66">
        <v>625298</v>
      </c>
      <c r="AG12" s="66">
        <v>332101</v>
      </c>
      <c r="AH12" s="66">
        <v>0</v>
      </c>
      <c r="AI12" s="53">
        <f t="shared" si="4"/>
        <v>2607399</v>
      </c>
      <c r="AJ12" s="66">
        <v>53942</v>
      </c>
      <c r="AK12" s="53">
        <f t="shared" si="5"/>
        <v>2553457</v>
      </c>
      <c r="AL12" s="41"/>
      <c r="AM12" s="89"/>
      <c r="AN12" s="41"/>
    </row>
    <row r="13" spans="1:40" ht="22.5" customHeight="1">
      <c r="A13" s="4">
        <f t="shared" si="6"/>
        <v>9</v>
      </c>
      <c r="B13" s="91" t="s">
        <v>313</v>
      </c>
      <c r="C13" s="91">
        <v>9639</v>
      </c>
      <c r="D13" s="92" t="s">
        <v>140</v>
      </c>
      <c r="E13" s="92">
        <f t="shared" si="0"/>
      </c>
      <c r="F13" s="155" t="s">
        <v>327</v>
      </c>
      <c r="G13" s="99">
        <v>107592</v>
      </c>
      <c r="H13" s="100">
        <v>2234</v>
      </c>
      <c r="I13" s="100">
        <v>0</v>
      </c>
      <c r="J13" s="66">
        <v>0</v>
      </c>
      <c r="K13" s="66">
        <v>4210</v>
      </c>
      <c r="L13" s="66">
        <v>10400</v>
      </c>
      <c r="M13" s="66">
        <v>10834</v>
      </c>
      <c r="N13" s="66">
        <v>0</v>
      </c>
      <c r="O13" s="66">
        <v>10285</v>
      </c>
      <c r="P13" s="66">
        <v>4675</v>
      </c>
      <c r="Q13" s="53">
        <f t="shared" si="1"/>
        <v>150230</v>
      </c>
      <c r="R13" s="10"/>
      <c r="S13" s="66">
        <v>55633</v>
      </c>
      <c r="T13" s="66">
        <v>0</v>
      </c>
      <c r="U13" s="66">
        <v>12331</v>
      </c>
      <c r="V13" s="66">
        <v>24766</v>
      </c>
      <c r="W13" s="66">
        <v>21421</v>
      </c>
      <c r="X13" s="66">
        <v>9698</v>
      </c>
      <c r="Y13" s="66">
        <v>15589</v>
      </c>
      <c r="Z13" s="66">
        <v>4700</v>
      </c>
      <c r="AA13" s="66">
        <v>13461</v>
      </c>
      <c r="AB13" s="48">
        <f t="shared" si="2"/>
        <v>157599</v>
      </c>
      <c r="AC13" s="46">
        <f t="shared" si="3"/>
        <v>-7369</v>
      </c>
      <c r="AD13" s="41"/>
      <c r="AE13" s="66">
        <v>1845000</v>
      </c>
      <c r="AF13" s="66">
        <v>0</v>
      </c>
      <c r="AG13" s="66">
        <v>82809</v>
      </c>
      <c r="AH13" s="66">
        <v>0</v>
      </c>
      <c r="AI13" s="53">
        <f t="shared" si="4"/>
        <v>1927809</v>
      </c>
      <c r="AJ13" s="66">
        <v>997</v>
      </c>
      <c r="AK13" s="53">
        <f t="shared" si="5"/>
        <v>1926812</v>
      </c>
      <c r="AL13" s="41"/>
      <c r="AM13" s="89"/>
      <c r="AN13" s="41"/>
    </row>
    <row r="14" spans="1:40" ht="22.5" customHeight="1">
      <c r="A14" s="4">
        <f>+A13+1</f>
        <v>10</v>
      </c>
      <c r="B14" s="91" t="s">
        <v>313</v>
      </c>
      <c r="C14" s="91">
        <v>9662</v>
      </c>
      <c r="D14" s="92" t="s">
        <v>155</v>
      </c>
      <c r="E14" s="92">
        <f t="shared" si="0"/>
        <v>1</v>
      </c>
      <c r="F14" s="155" t="s">
        <v>326</v>
      </c>
      <c r="G14" s="99">
        <v>26419</v>
      </c>
      <c r="H14" s="100">
        <v>0</v>
      </c>
      <c r="I14" s="100">
        <v>70</v>
      </c>
      <c r="J14" s="66">
        <v>0</v>
      </c>
      <c r="K14" s="66">
        <v>0</v>
      </c>
      <c r="L14" s="66">
        <v>0</v>
      </c>
      <c r="M14" s="66">
        <v>5525</v>
      </c>
      <c r="N14" s="66">
        <v>43861</v>
      </c>
      <c r="O14" s="66">
        <v>0</v>
      </c>
      <c r="P14" s="66">
        <v>648</v>
      </c>
      <c r="Q14" s="53">
        <f t="shared" si="1"/>
        <v>76523</v>
      </c>
      <c r="R14" s="10"/>
      <c r="S14" s="66">
        <v>26767</v>
      </c>
      <c r="T14" s="66">
        <v>0</v>
      </c>
      <c r="U14" s="66">
        <v>372</v>
      </c>
      <c r="V14" s="66">
        <v>82</v>
      </c>
      <c r="W14" s="66">
        <v>4705</v>
      </c>
      <c r="X14" s="66">
        <v>3626</v>
      </c>
      <c r="Y14" s="66">
        <v>7801</v>
      </c>
      <c r="Z14" s="66">
        <v>70</v>
      </c>
      <c r="AA14" s="66"/>
      <c r="AB14" s="48">
        <f t="shared" si="2"/>
        <v>43423</v>
      </c>
      <c r="AC14" s="46">
        <f t="shared" si="3"/>
        <v>33100</v>
      </c>
      <c r="AD14" s="41"/>
      <c r="AE14" s="66">
        <v>475815</v>
      </c>
      <c r="AF14" s="66">
        <v>1665</v>
      </c>
      <c r="AG14" s="66">
        <v>1063346</v>
      </c>
      <c r="AH14" s="66">
        <v>1503</v>
      </c>
      <c r="AI14" s="53">
        <f t="shared" si="4"/>
        <v>1542329</v>
      </c>
      <c r="AJ14" s="66">
        <v>164547</v>
      </c>
      <c r="AK14" s="53">
        <f t="shared" si="5"/>
        <v>1377782</v>
      </c>
      <c r="AL14" s="41"/>
      <c r="AM14" s="89"/>
      <c r="AN14" s="41"/>
    </row>
    <row r="15" spans="1:40" ht="22.5" customHeight="1">
      <c r="A15" s="4">
        <f t="shared" si="6"/>
        <v>11</v>
      </c>
      <c r="B15" s="91" t="s">
        <v>313</v>
      </c>
      <c r="C15" s="91">
        <v>9663</v>
      </c>
      <c r="D15" s="92" t="s">
        <v>456</v>
      </c>
      <c r="E15" s="92">
        <f t="shared" si="0"/>
        <v>1</v>
      </c>
      <c r="F15" s="155" t="s">
        <v>326</v>
      </c>
      <c r="G15" s="99">
        <v>81788</v>
      </c>
      <c r="H15" s="100">
        <v>0</v>
      </c>
      <c r="I15" s="100">
        <v>0</v>
      </c>
      <c r="J15" s="66"/>
      <c r="K15" s="66">
        <v>2650</v>
      </c>
      <c r="L15" s="66">
        <v>0</v>
      </c>
      <c r="M15" s="66">
        <v>28237</v>
      </c>
      <c r="N15" s="66">
        <v>19047</v>
      </c>
      <c r="O15" s="66">
        <v>26371</v>
      </c>
      <c r="P15" s="66">
        <v>0</v>
      </c>
      <c r="Q15" s="53">
        <f t="shared" si="1"/>
        <v>158093</v>
      </c>
      <c r="R15" s="10"/>
      <c r="S15" s="66">
        <v>62069</v>
      </c>
      <c r="T15" s="66">
        <v>19760</v>
      </c>
      <c r="U15" s="66">
        <v>0</v>
      </c>
      <c r="V15" s="66">
        <v>19547</v>
      </c>
      <c r="W15" s="66">
        <v>14102</v>
      </c>
      <c r="X15" s="66">
        <v>70233</v>
      </c>
      <c r="Y15" s="66">
        <v>0</v>
      </c>
      <c r="Z15" s="66">
        <v>0</v>
      </c>
      <c r="AA15" s="66">
        <v>2117</v>
      </c>
      <c r="AB15" s="48">
        <f t="shared" si="2"/>
        <v>187828</v>
      </c>
      <c r="AC15" s="46">
        <f t="shared" si="3"/>
        <v>-29735</v>
      </c>
      <c r="AD15" s="41"/>
      <c r="AE15" s="66">
        <v>1551710</v>
      </c>
      <c r="AF15" s="66">
        <v>43096</v>
      </c>
      <c r="AG15" s="66">
        <v>369195</v>
      </c>
      <c r="AH15" s="66">
        <v>0</v>
      </c>
      <c r="AI15" s="53">
        <f t="shared" si="4"/>
        <v>1964001</v>
      </c>
      <c r="AJ15" s="66">
        <v>382709</v>
      </c>
      <c r="AK15" s="53">
        <f t="shared" si="5"/>
        <v>1581292</v>
      </c>
      <c r="AL15" s="41"/>
      <c r="AM15" s="89"/>
      <c r="AN15" s="41"/>
    </row>
    <row r="16" spans="1:40" ht="22.5" customHeight="1">
      <c r="A16" s="4">
        <f t="shared" si="6"/>
        <v>12</v>
      </c>
      <c r="B16" s="91" t="s">
        <v>313</v>
      </c>
      <c r="C16" s="91">
        <v>9665</v>
      </c>
      <c r="D16" s="92" t="s">
        <v>156</v>
      </c>
      <c r="E16" s="92">
        <f t="shared" si="0"/>
        <v>1</v>
      </c>
      <c r="F16" s="155" t="s">
        <v>326</v>
      </c>
      <c r="G16" s="99">
        <v>52381</v>
      </c>
      <c r="H16" s="100">
        <v>0</v>
      </c>
      <c r="I16" s="100">
        <v>0</v>
      </c>
      <c r="J16" s="66">
        <v>129522</v>
      </c>
      <c r="K16" s="66">
        <v>0</v>
      </c>
      <c r="L16" s="66">
        <v>37591</v>
      </c>
      <c r="M16" s="66">
        <v>79884</v>
      </c>
      <c r="N16" s="66">
        <v>127822</v>
      </c>
      <c r="O16" s="66">
        <v>295</v>
      </c>
      <c r="P16" s="66">
        <v>0</v>
      </c>
      <c r="Q16" s="53">
        <f t="shared" si="1"/>
        <v>427495</v>
      </c>
      <c r="R16" s="10"/>
      <c r="S16" s="66">
        <v>19832</v>
      </c>
      <c r="T16" s="66">
        <v>3075</v>
      </c>
      <c r="U16" s="66">
        <v>29538</v>
      </c>
      <c r="V16" s="66">
        <v>19499</v>
      </c>
      <c r="W16" s="66">
        <v>72914</v>
      </c>
      <c r="X16" s="66">
        <v>80334</v>
      </c>
      <c r="Y16" s="66">
        <v>12500</v>
      </c>
      <c r="Z16" s="66">
        <v>0</v>
      </c>
      <c r="AA16" s="66">
        <v>685</v>
      </c>
      <c r="AB16" s="48">
        <f t="shared" si="2"/>
        <v>238377</v>
      </c>
      <c r="AC16" s="46">
        <f t="shared" si="3"/>
        <v>189118</v>
      </c>
      <c r="AD16" s="41"/>
      <c r="AE16" s="66">
        <v>4564173</v>
      </c>
      <c r="AF16" s="66">
        <v>655704</v>
      </c>
      <c r="AG16" s="66">
        <v>2430078</v>
      </c>
      <c r="AH16" s="66">
        <v>108681</v>
      </c>
      <c r="AI16" s="53">
        <f t="shared" si="4"/>
        <v>7758636</v>
      </c>
      <c r="AJ16" s="66">
        <v>2653580</v>
      </c>
      <c r="AK16" s="53">
        <f t="shared" si="5"/>
        <v>5105056</v>
      </c>
      <c r="AL16" s="41"/>
      <c r="AM16" s="89"/>
      <c r="AN16" s="41"/>
    </row>
    <row r="17" spans="1:40" ht="22.5" customHeight="1">
      <c r="A17" s="4">
        <f t="shared" si="6"/>
        <v>13</v>
      </c>
      <c r="B17" s="91" t="s">
        <v>313</v>
      </c>
      <c r="C17" s="91">
        <v>9752</v>
      </c>
      <c r="D17" s="92" t="s">
        <v>160</v>
      </c>
      <c r="E17" s="92">
        <f t="shared" si="0"/>
        <v>1</v>
      </c>
      <c r="F17" s="155" t="s">
        <v>326</v>
      </c>
      <c r="G17" s="99">
        <v>483400</v>
      </c>
      <c r="H17" s="100">
        <v>0</v>
      </c>
      <c r="I17" s="100">
        <v>0</v>
      </c>
      <c r="J17" s="66">
        <v>0</v>
      </c>
      <c r="K17" s="66">
        <v>0</v>
      </c>
      <c r="L17" s="66">
        <v>0</v>
      </c>
      <c r="M17" s="66">
        <v>124988</v>
      </c>
      <c r="N17" s="66">
        <v>32234</v>
      </c>
      <c r="O17" s="66">
        <v>18476</v>
      </c>
      <c r="P17" s="66"/>
      <c r="Q17" s="53">
        <f t="shared" si="1"/>
        <v>659098</v>
      </c>
      <c r="R17" s="10"/>
      <c r="S17" s="66">
        <v>157652</v>
      </c>
      <c r="T17" s="66">
        <v>23663</v>
      </c>
      <c r="U17" s="66">
        <v>6607</v>
      </c>
      <c r="V17" s="66">
        <v>50314</v>
      </c>
      <c r="W17" s="66">
        <v>120446</v>
      </c>
      <c r="X17" s="66">
        <v>116851</v>
      </c>
      <c r="Y17" s="66">
        <v>101320</v>
      </c>
      <c r="Z17" s="66">
        <v>24257</v>
      </c>
      <c r="AA17" s="66">
        <v>0</v>
      </c>
      <c r="AB17" s="48">
        <f t="shared" si="2"/>
        <v>601110</v>
      </c>
      <c r="AC17" s="46">
        <f t="shared" si="3"/>
        <v>57988</v>
      </c>
      <c r="AD17" s="41"/>
      <c r="AE17" s="66">
        <v>2845384</v>
      </c>
      <c r="AF17" s="66">
        <v>226603</v>
      </c>
      <c r="AG17" s="66">
        <v>709644</v>
      </c>
      <c r="AH17" s="66">
        <v>1500</v>
      </c>
      <c r="AI17" s="53">
        <f t="shared" si="4"/>
        <v>3783131</v>
      </c>
      <c r="AJ17" s="66">
        <v>1522659</v>
      </c>
      <c r="AK17" s="53">
        <f t="shared" si="5"/>
        <v>2260472</v>
      </c>
      <c r="AL17" s="41"/>
      <c r="AM17" s="89"/>
      <c r="AN17" s="41"/>
    </row>
    <row r="18" spans="1:40" ht="22.5" customHeight="1">
      <c r="A18" s="4">
        <f t="shared" si="6"/>
        <v>14</v>
      </c>
      <c r="B18" s="91" t="s">
        <v>313</v>
      </c>
      <c r="C18" s="91">
        <v>9668</v>
      </c>
      <c r="D18" s="92" t="s">
        <v>147</v>
      </c>
      <c r="E18" s="92">
        <f t="shared" si="0"/>
        <v>1</v>
      </c>
      <c r="F18" s="155" t="s">
        <v>326</v>
      </c>
      <c r="G18" s="99">
        <v>24120</v>
      </c>
      <c r="H18" s="100">
        <v>0</v>
      </c>
      <c r="I18" s="100">
        <v>0</v>
      </c>
      <c r="J18" s="66">
        <v>0</v>
      </c>
      <c r="K18" s="66">
        <v>0</v>
      </c>
      <c r="L18" s="66">
        <v>0</v>
      </c>
      <c r="M18" s="66">
        <v>32535</v>
      </c>
      <c r="N18" s="66">
        <v>12943</v>
      </c>
      <c r="O18" s="66">
        <v>0</v>
      </c>
      <c r="P18" s="66"/>
      <c r="Q18" s="53">
        <f t="shared" si="1"/>
        <v>69598</v>
      </c>
      <c r="R18" s="10"/>
      <c r="S18" s="66">
        <v>2490</v>
      </c>
      <c r="T18" s="66">
        <v>0</v>
      </c>
      <c r="U18" s="66">
        <v>741</v>
      </c>
      <c r="V18" s="66">
        <v>1395</v>
      </c>
      <c r="W18" s="66">
        <v>12709</v>
      </c>
      <c r="X18" s="66">
        <v>2182</v>
      </c>
      <c r="Y18" s="66">
        <v>8349</v>
      </c>
      <c r="Z18" s="66">
        <v>0</v>
      </c>
      <c r="AA18" s="66">
        <v>0</v>
      </c>
      <c r="AB18" s="48">
        <f t="shared" si="2"/>
        <v>27866</v>
      </c>
      <c r="AC18" s="46">
        <f t="shared" si="3"/>
        <v>41732</v>
      </c>
      <c r="AD18" s="41"/>
      <c r="AE18" s="66">
        <v>1220000</v>
      </c>
      <c r="AF18" s="66"/>
      <c r="AG18" s="66">
        <v>387277</v>
      </c>
      <c r="AH18" s="66">
        <v>0</v>
      </c>
      <c r="AI18" s="53">
        <f t="shared" si="4"/>
        <v>1607277</v>
      </c>
      <c r="AJ18" s="66">
        <v>0</v>
      </c>
      <c r="AK18" s="53">
        <f t="shared" si="5"/>
        <v>1607277</v>
      </c>
      <c r="AL18" s="41"/>
      <c r="AM18" s="89"/>
      <c r="AN18" s="41"/>
    </row>
    <row r="19" spans="1:40" ht="22.5" customHeight="1">
      <c r="A19" s="4">
        <f t="shared" si="6"/>
        <v>15</v>
      </c>
      <c r="B19" s="91" t="s">
        <v>313</v>
      </c>
      <c r="C19" s="91">
        <v>9667</v>
      </c>
      <c r="D19" s="92" t="s">
        <v>157</v>
      </c>
      <c r="E19" s="92">
        <f t="shared" si="0"/>
        <v>1</v>
      </c>
      <c r="F19" s="155" t="s">
        <v>326</v>
      </c>
      <c r="G19" s="99">
        <v>198973</v>
      </c>
      <c r="H19" s="100">
        <v>1829</v>
      </c>
      <c r="I19" s="100">
        <v>51422</v>
      </c>
      <c r="J19" s="66">
        <v>16974</v>
      </c>
      <c r="K19" s="66"/>
      <c r="L19" s="66">
        <v>6003</v>
      </c>
      <c r="M19" s="66">
        <v>122</v>
      </c>
      <c r="N19" s="66">
        <v>392015</v>
      </c>
      <c r="O19" s="66"/>
      <c r="P19" s="66">
        <v>4044</v>
      </c>
      <c r="Q19" s="53">
        <f t="shared" si="1"/>
        <v>671382</v>
      </c>
      <c r="R19" s="10"/>
      <c r="S19" s="66">
        <v>120485</v>
      </c>
      <c r="T19" s="66">
        <v>3882</v>
      </c>
      <c r="U19" s="66">
        <v>33484</v>
      </c>
      <c r="V19" s="66">
        <v>24643</v>
      </c>
      <c r="W19" s="66">
        <v>31399</v>
      </c>
      <c r="X19" s="66">
        <v>22249</v>
      </c>
      <c r="Y19" s="66">
        <v>19885</v>
      </c>
      <c r="Z19" s="66">
        <v>0</v>
      </c>
      <c r="AA19" s="66">
        <v>30654</v>
      </c>
      <c r="AB19" s="48">
        <f t="shared" si="2"/>
        <v>286681</v>
      </c>
      <c r="AC19" s="46">
        <f t="shared" si="3"/>
        <v>384701</v>
      </c>
      <c r="AD19" s="41"/>
      <c r="AE19" s="66">
        <v>8511062</v>
      </c>
      <c r="AF19" s="66"/>
      <c r="AG19" s="66">
        <v>937361</v>
      </c>
      <c r="AH19" s="66">
        <v>7459</v>
      </c>
      <c r="AI19" s="53">
        <f t="shared" si="4"/>
        <v>9455882</v>
      </c>
      <c r="AJ19" s="66">
        <v>8680976</v>
      </c>
      <c r="AK19" s="53">
        <f t="shared" si="5"/>
        <v>774906</v>
      </c>
      <c r="AL19" s="41"/>
      <c r="AM19" s="89"/>
      <c r="AN19" s="41"/>
    </row>
    <row r="20" spans="1:40" ht="22.5" customHeight="1">
      <c r="A20" s="4">
        <f t="shared" si="6"/>
        <v>16</v>
      </c>
      <c r="B20" s="91" t="s">
        <v>313</v>
      </c>
      <c r="C20" s="91">
        <v>16476</v>
      </c>
      <c r="D20" s="92" t="s">
        <v>292</v>
      </c>
      <c r="E20" s="92">
        <f t="shared" si="0"/>
        <v>1</v>
      </c>
      <c r="F20" s="155" t="s">
        <v>326</v>
      </c>
      <c r="G20" s="99">
        <v>164219</v>
      </c>
      <c r="H20" s="100">
        <v>0</v>
      </c>
      <c r="I20" s="100">
        <v>65875</v>
      </c>
      <c r="J20" s="66">
        <v>26740</v>
      </c>
      <c r="K20" s="66">
        <v>3000</v>
      </c>
      <c r="L20" s="66">
        <v>20000</v>
      </c>
      <c r="M20" s="66">
        <v>12690</v>
      </c>
      <c r="N20" s="66">
        <v>1481</v>
      </c>
      <c r="O20" s="66">
        <v>4350</v>
      </c>
      <c r="P20" s="66">
        <v>651</v>
      </c>
      <c r="Q20" s="53">
        <f t="shared" si="1"/>
        <v>299006</v>
      </c>
      <c r="R20" s="10"/>
      <c r="S20" s="66">
        <v>62308</v>
      </c>
      <c r="T20" s="66">
        <v>17680</v>
      </c>
      <c r="U20" s="66">
        <v>1640</v>
      </c>
      <c r="V20" s="66">
        <v>48319</v>
      </c>
      <c r="W20" s="66">
        <v>35393</v>
      </c>
      <c r="X20" s="66">
        <v>34757</v>
      </c>
      <c r="Y20" s="66">
        <v>19038</v>
      </c>
      <c r="Z20" s="66">
        <v>9645</v>
      </c>
      <c r="AA20" s="66">
        <v>95210</v>
      </c>
      <c r="AB20" s="48">
        <f t="shared" si="2"/>
        <v>323990</v>
      </c>
      <c r="AC20" s="46">
        <f t="shared" si="3"/>
        <v>-24984</v>
      </c>
      <c r="AD20" s="41"/>
      <c r="AE20" s="66">
        <v>2275000</v>
      </c>
      <c r="AF20" s="66">
        <v>18164</v>
      </c>
      <c r="AG20" s="66">
        <v>89998</v>
      </c>
      <c r="AH20" s="66">
        <v>0</v>
      </c>
      <c r="AI20" s="53">
        <f t="shared" si="4"/>
        <v>2383162</v>
      </c>
      <c r="AJ20" s="66">
        <v>12000</v>
      </c>
      <c r="AK20" s="53">
        <f t="shared" si="5"/>
        <v>2371162</v>
      </c>
      <c r="AL20" s="41"/>
      <c r="AM20" s="89"/>
      <c r="AN20" s="41"/>
    </row>
    <row r="21" spans="1:40" ht="22.5" customHeight="1">
      <c r="A21" s="4">
        <f t="shared" si="6"/>
        <v>17</v>
      </c>
      <c r="B21" s="91" t="s">
        <v>313</v>
      </c>
      <c r="C21" s="91">
        <v>9671</v>
      </c>
      <c r="D21" s="92" t="s">
        <v>161</v>
      </c>
      <c r="E21" s="92">
        <f t="shared" si="0"/>
        <v>1</v>
      </c>
      <c r="F21" s="155" t="s">
        <v>326</v>
      </c>
      <c r="G21" s="99">
        <v>17101</v>
      </c>
      <c r="H21" s="100">
        <v>0</v>
      </c>
      <c r="I21" s="100">
        <v>2988</v>
      </c>
      <c r="J21" s="66">
        <v>0</v>
      </c>
      <c r="K21" s="66">
        <v>0</v>
      </c>
      <c r="L21" s="66">
        <v>0</v>
      </c>
      <c r="M21" s="66">
        <v>11660</v>
      </c>
      <c r="N21" s="66">
        <v>1903</v>
      </c>
      <c r="O21" s="66">
        <v>0</v>
      </c>
      <c r="P21" s="66">
        <v>0</v>
      </c>
      <c r="Q21" s="53">
        <f t="shared" si="1"/>
        <v>33652</v>
      </c>
      <c r="R21" s="10"/>
      <c r="S21" s="66">
        <v>8976</v>
      </c>
      <c r="T21" s="66">
        <v>0</v>
      </c>
      <c r="U21" s="66">
        <v>2740</v>
      </c>
      <c r="V21" s="66">
        <v>0</v>
      </c>
      <c r="W21" s="66">
        <v>9981</v>
      </c>
      <c r="X21" s="66">
        <v>2501</v>
      </c>
      <c r="Y21" s="66">
        <v>0</v>
      </c>
      <c r="Z21" s="66">
        <v>2988</v>
      </c>
      <c r="AA21" s="66">
        <v>0</v>
      </c>
      <c r="AB21" s="48">
        <f t="shared" si="2"/>
        <v>27186</v>
      </c>
      <c r="AC21" s="46">
        <f t="shared" si="3"/>
        <v>6466</v>
      </c>
      <c r="AD21" s="41"/>
      <c r="AE21" s="66">
        <v>2000000</v>
      </c>
      <c r="AF21" s="66">
        <v>281175</v>
      </c>
      <c r="AG21" s="66">
        <v>75022</v>
      </c>
      <c r="AH21" s="66">
        <v>0</v>
      </c>
      <c r="AI21" s="53">
        <f t="shared" si="4"/>
        <v>2356197</v>
      </c>
      <c r="AJ21" s="66">
        <v>0</v>
      </c>
      <c r="AK21" s="53">
        <f t="shared" si="5"/>
        <v>2356197</v>
      </c>
      <c r="AL21" s="41"/>
      <c r="AM21" s="89"/>
      <c r="AN21" s="41"/>
    </row>
    <row r="22" spans="1:40" ht="22.5" customHeight="1">
      <c r="A22" s="4">
        <f t="shared" si="6"/>
        <v>18</v>
      </c>
      <c r="B22" s="91" t="s">
        <v>313</v>
      </c>
      <c r="C22" s="91">
        <v>9672</v>
      </c>
      <c r="D22" s="92" t="s">
        <v>301</v>
      </c>
      <c r="E22" s="92">
        <f t="shared" si="0"/>
        <v>1</v>
      </c>
      <c r="F22" s="155" t="s">
        <v>326</v>
      </c>
      <c r="G22" s="99">
        <v>68208</v>
      </c>
      <c r="H22" s="100">
        <v>0</v>
      </c>
      <c r="I22" s="100">
        <v>5549</v>
      </c>
      <c r="J22" s="66"/>
      <c r="K22" s="66">
        <v>0</v>
      </c>
      <c r="L22" s="66">
        <v>0</v>
      </c>
      <c r="M22" s="66">
        <v>5306</v>
      </c>
      <c r="N22" s="66">
        <v>2887</v>
      </c>
      <c r="O22" s="66">
        <v>1276</v>
      </c>
      <c r="P22" s="66">
        <v>1698</v>
      </c>
      <c r="Q22" s="53">
        <f t="shared" si="1"/>
        <v>84924</v>
      </c>
      <c r="R22" s="10"/>
      <c r="S22" s="66">
        <v>46445</v>
      </c>
      <c r="T22" s="66">
        <v>3821</v>
      </c>
      <c r="U22" s="66">
        <v>1508</v>
      </c>
      <c r="V22" s="66">
        <v>12428</v>
      </c>
      <c r="W22" s="66">
        <v>9023</v>
      </c>
      <c r="X22" s="66">
        <v>21458</v>
      </c>
      <c r="Y22" s="66">
        <v>4670</v>
      </c>
      <c r="Z22" s="66">
        <v>480</v>
      </c>
      <c r="AA22" s="66">
        <v>243</v>
      </c>
      <c r="AB22" s="48">
        <f t="shared" si="2"/>
        <v>100076</v>
      </c>
      <c r="AC22" s="46">
        <f t="shared" si="3"/>
        <v>-15152</v>
      </c>
      <c r="AD22" s="41"/>
      <c r="AE22" s="66">
        <v>815000</v>
      </c>
      <c r="AF22" s="66">
        <v>16225</v>
      </c>
      <c r="AG22" s="66">
        <v>23255</v>
      </c>
      <c r="AH22" s="66">
        <v>10586</v>
      </c>
      <c r="AI22" s="53">
        <f t="shared" si="4"/>
        <v>865066</v>
      </c>
      <c r="AJ22" s="66">
        <v>3541</v>
      </c>
      <c r="AK22" s="53">
        <f t="shared" si="5"/>
        <v>861525</v>
      </c>
      <c r="AL22" s="41"/>
      <c r="AM22" s="89"/>
      <c r="AN22" s="41"/>
    </row>
    <row r="23" spans="1:40" ht="22.5" customHeight="1">
      <c r="A23" s="4">
        <f t="shared" si="6"/>
        <v>19</v>
      </c>
      <c r="B23" s="91" t="s">
        <v>313</v>
      </c>
      <c r="C23" s="91">
        <v>9673</v>
      </c>
      <c r="D23" s="92" t="s">
        <v>303</v>
      </c>
      <c r="E23" s="92">
        <f t="shared" si="0"/>
        <v>1</v>
      </c>
      <c r="F23" s="155" t="s">
        <v>326</v>
      </c>
      <c r="G23" s="99">
        <v>1061632</v>
      </c>
      <c r="H23" s="100">
        <v>0</v>
      </c>
      <c r="I23" s="100">
        <v>131044</v>
      </c>
      <c r="J23" s="66"/>
      <c r="K23" s="66">
        <v>71924</v>
      </c>
      <c r="L23" s="66">
        <v>0</v>
      </c>
      <c r="M23" s="66">
        <v>67336</v>
      </c>
      <c r="N23" s="66">
        <v>39362</v>
      </c>
      <c r="O23" s="66">
        <v>48667</v>
      </c>
      <c r="P23" s="66">
        <v>14751</v>
      </c>
      <c r="Q23" s="53">
        <f t="shared" si="1"/>
        <v>1434716</v>
      </c>
      <c r="R23" s="10"/>
      <c r="S23" s="66">
        <v>204845</v>
      </c>
      <c r="T23" s="66">
        <v>85696</v>
      </c>
      <c r="U23" s="66">
        <v>224155</v>
      </c>
      <c r="V23" s="66">
        <v>35134</v>
      </c>
      <c r="W23" s="66">
        <v>125915</v>
      </c>
      <c r="X23" s="66">
        <v>383018</v>
      </c>
      <c r="Y23" s="66">
        <v>188191</v>
      </c>
      <c r="Z23" s="66">
        <v>68595</v>
      </c>
      <c r="AA23" s="66">
        <v>35078</v>
      </c>
      <c r="AB23" s="48">
        <f t="shared" si="2"/>
        <v>1350627</v>
      </c>
      <c r="AC23" s="46">
        <f t="shared" si="3"/>
        <v>84089</v>
      </c>
      <c r="AD23" s="41"/>
      <c r="AE23" s="66">
        <v>1788174</v>
      </c>
      <c r="AF23" s="66">
        <v>66948</v>
      </c>
      <c r="AG23" s="66">
        <v>917938</v>
      </c>
      <c r="AH23" s="66">
        <v>96774</v>
      </c>
      <c r="AI23" s="53">
        <f t="shared" si="4"/>
        <v>2869834</v>
      </c>
      <c r="AJ23" s="66">
        <v>25903</v>
      </c>
      <c r="AK23" s="53">
        <f t="shared" si="5"/>
        <v>2843931</v>
      </c>
      <c r="AL23" s="41"/>
      <c r="AM23" s="89"/>
      <c r="AN23" s="41"/>
    </row>
    <row r="24" spans="1:40" ht="22.5" customHeight="1">
      <c r="A24" s="4">
        <f t="shared" si="6"/>
        <v>20</v>
      </c>
      <c r="B24" s="91" t="s">
        <v>313</v>
      </c>
      <c r="C24" s="91">
        <v>9640</v>
      </c>
      <c r="D24" s="92" t="s">
        <v>141</v>
      </c>
      <c r="E24" s="92">
        <f t="shared" si="0"/>
        <v>1</v>
      </c>
      <c r="F24" s="155" t="s">
        <v>326</v>
      </c>
      <c r="G24" s="99">
        <v>11000</v>
      </c>
      <c r="H24" s="100">
        <v>323</v>
      </c>
      <c r="I24" s="100">
        <v>528</v>
      </c>
      <c r="J24" s="66">
        <v>0</v>
      </c>
      <c r="K24" s="66">
        <v>0</v>
      </c>
      <c r="L24" s="66">
        <v>0</v>
      </c>
      <c r="M24" s="66">
        <v>98514</v>
      </c>
      <c r="N24" s="66">
        <v>106344</v>
      </c>
      <c r="O24" s="66"/>
      <c r="P24" s="66">
        <v>829</v>
      </c>
      <c r="Q24" s="53">
        <f t="shared" si="1"/>
        <v>217538</v>
      </c>
      <c r="R24" s="10"/>
      <c r="S24" s="66">
        <v>51621</v>
      </c>
      <c r="T24" s="66">
        <v>368</v>
      </c>
      <c r="U24" s="66">
        <v>402</v>
      </c>
      <c r="V24" s="66">
        <v>72149</v>
      </c>
      <c r="W24" s="66">
        <v>32064</v>
      </c>
      <c r="X24" s="66">
        <v>18485</v>
      </c>
      <c r="Y24" s="66">
        <v>31597</v>
      </c>
      <c r="Z24" s="66">
        <v>1000</v>
      </c>
      <c r="AA24" s="66">
        <v>0</v>
      </c>
      <c r="AB24" s="48">
        <f t="shared" si="2"/>
        <v>207686</v>
      </c>
      <c r="AC24" s="46">
        <f t="shared" si="3"/>
        <v>9852</v>
      </c>
      <c r="AD24" s="41"/>
      <c r="AE24" s="66">
        <v>4526500</v>
      </c>
      <c r="AF24" s="66">
        <v>412000</v>
      </c>
      <c r="AG24" s="66">
        <v>2217844</v>
      </c>
      <c r="AH24" s="66">
        <v>0</v>
      </c>
      <c r="AI24" s="53">
        <f t="shared" si="4"/>
        <v>7156344</v>
      </c>
      <c r="AJ24" s="66">
        <v>1682</v>
      </c>
      <c r="AK24" s="53">
        <f t="shared" si="5"/>
        <v>7154662</v>
      </c>
      <c r="AL24" s="41"/>
      <c r="AM24" s="89"/>
      <c r="AN24" s="41"/>
    </row>
    <row r="25" spans="1:40" ht="22.5" customHeight="1">
      <c r="A25" s="4">
        <f t="shared" si="6"/>
        <v>21</v>
      </c>
      <c r="B25" s="91" t="s">
        <v>313</v>
      </c>
      <c r="C25" s="91">
        <v>9964</v>
      </c>
      <c r="D25" s="92" t="s">
        <v>148</v>
      </c>
      <c r="E25" s="92">
        <f t="shared" si="0"/>
        <v>1</v>
      </c>
      <c r="F25" s="155" t="s">
        <v>326</v>
      </c>
      <c r="G25" s="99">
        <v>37407</v>
      </c>
      <c r="H25" s="100">
        <v>0</v>
      </c>
      <c r="I25" s="100">
        <v>169</v>
      </c>
      <c r="J25" s="66">
        <v>0</v>
      </c>
      <c r="K25" s="66">
        <v>0</v>
      </c>
      <c r="L25" s="66">
        <v>0</v>
      </c>
      <c r="M25" s="66">
        <v>385</v>
      </c>
      <c r="N25" s="66">
        <v>12934</v>
      </c>
      <c r="O25" s="66"/>
      <c r="P25" s="66">
        <v>5479</v>
      </c>
      <c r="Q25" s="53">
        <f t="shared" si="1"/>
        <v>56374</v>
      </c>
      <c r="R25" s="10"/>
      <c r="S25" s="66">
        <v>35196</v>
      </c>
      <c r="T25" s="66">
        <v>0</v>
      </c>
      <c r="U25" s="66">
        <v>400</v>
      </c>
      <c r="V25" s="66"/>
      <c r="W25" s="66">
        <v>21645</v>
      </c>
      <c r="X25" s="66">
        <v>8426</v>
      </c>
      <c r="Y25" s="66">
        <v>840</v>
      </c>
      <c r="Z25" s="66">
        <v>0</v>
      </c>
      <c r="AA25" s="66">
        <v>0</v>
      </c>
      <c r="AB25" s="48">
        <f t="shared" si="2"/>
        <v>66507</v>
      </c>
      <c r="AC25" s="46">
        <f t="shared" si="3"/>
        <v>-10133</v>
      </c>
      <c r="AD25" s="41"/>
      <c r="AE25" s="66">
        <v>1050880</v>
      </c>
      <c r="AF25" s="66">
        <v>60857</v>
      </c>
      <c r="AG25" s="66">
        <v>269750</v>
      </c>
      <c r="AH25" s="66">
        <v>0</v>
      </c>
      <c r="AI25" s="53">
        <f t="shared" si="4"/>
        <v>1381487</v>
      </c>
      <c r="AJ25" s="66">
        <v>6798</v>
      </c>
      <c r="AK25" s="53">
        <f t="shared" si="5"/>
        <v>1374689</v>
      </c>
      <c r="AL25" s="41"/>
      <c r="AM25" s="89"/>
      <c r="AN25" s="41"/>
    </row>
    <row r="26" spans="1:40" ht="22.5" customHeight="1">
      <c r="A26" s="4">
        <f t="shared" si="6"/>
        <v>22</v>
      </c>
      <c r="B26" s="91" t="s">
        <v>313</v>
      </c>
      <c r="C26" s="91">
        <v>9677</v>
      </c>
      <c r="D26" s="92" t="s">
        <v>162</v>
      </c>
      <c r="E26" s="92">
        <f t="shared" si="0"/>
      </c>
      <c r="F26" s="155" t="s">
        <v>327</v>
      </c>
      <c r="G26" s="99">
        <v>93581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66">
        <v>0</v>
      </c>
      <c r="N26" s="66">
        <v>0</v>
      </c>
      <c r="O26" s="66">
        <v>0</v>
      </c>
      <c r="P26" s="66">
        <v>0</v>
      </c>
      <c r="Q26" s="53">
        <f t="shared" si="1"/>
        <v>93581</v>
      </c>
      <c r="R26" s="10"/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48">
        <f t="shared" si="2"/>
        <v>0</v>
      </c>
      <c r="AC26" s="46">
        <f t="shared" si="3"/>
        <v>93581</v>
      </c>
      <c r="AD26" s="41"/>
      <c r="AE26" s="66">
        <v>0</v>
      </c>
      <c r="AF26" s="66">
        <v>0</v>
      </c>
      <c r="AG26" s="66">
        <v>0</v>
      </c>
      <c r="AH26" s="66">
        <v>0</v>
      </c>
      <c r="AI26" s="53">
        <f t="shared" si="4"/>
        <v>0</v>
      </c>
      <c r="AJ26" s="66">
        <v>0</v>
      </c>
      <c r="AK26" s="53">
        <f t="shared" si="5"/>
        <v>0</v>
      </c>
      <c r="AL26" s="41"/>
      <c r="AM26" s="89"/>
      <c r="AN26" s="41"/>
    </row>
    <row r="27" spans="1:40" ht="22.5" customHeight="1">
      <c r="A27" s="4">
        <f t="shared" si="6"/>
        <v>23</v>
      </c>
      <c r="B27" s="91" t="s">
        <v>313</v>
      </c>
      <c r="C27" s="91">
        <v>9712</v>
      </c>
      <c r="D27" s="92" t="s">
        <v>165</v>
      </c>
      <c r="E27" s="92">
        <f t="shared" si="0"/>
        <v>1</v>
      </c>
      <c r="F27" s="155" t="s">
        <v>326</v>
      </c>
      <c r="G27" s="99">
        <v>16472</v>
      </c>
      <c r="H27" s="100">
        <v>10000</v>
      </c>
      <c r="I27" s="100">
        <v>0</v>
      </c>
      <c r="J27" s="66">
        <v>0</v>
      </c>
      <c r="K27" s="66"/>
      <c r="L27" s="66">
        <v>0</v>
      </c>
      <c r="M27" s="66">
        <v>18969</v>
      </c>
      <c r="N27" s="66">
        <v>2904</v>
      </c>
      <c r="O27" s="66">
        <v>0</v>
      </c>
      <c r="P27" s="66"/>
      <c r="Q27" s="53">
        <f t="shared" si="1"/>
        <v>48345</v>
      </c>
      <c r="R27" s="10"/>
      <c r="S27" s="66">
        <v>13114</v>
      </c>
      <c r="T27" s="66">
        <v>3647</v>
      </c>
      <c r="U27" s="66">
        <v>4127</v>
      </c>
      <c r="V27" s="66">
        <v>3232</v>
      </c>
      <c r="W27" s="66">
        <v>6143</v>
      </c>
      <c r="X27" s="66">
        <v>641</v>
      </c>
      <c r="Y27" s="66">
        <v>991</v>
      </c>
      <c r="Z27" s="66">
        <v>0</v>
      </c>
      <c r="AA27" s="66">
        <v>7850</v>
      </c>
      <c r="AB27" s="48">
        <f t="shared" si="2"/>
        <v>39745</v>
      </c>
      <c r="AC27" s="46">
        <f t="shared" si="3"/>
        <v>8600</v>
      </c>
      <c r="AD27" s="41"/>
      <c r="AE27" s="66">
        <v>713000</v>
      </c>
      <c r="AF27" s="66">
        <v>0</v>
      </c>
      <c r="AG27" s="66">
        <v>61463</v>
      </c>
      <c r="AH27" s="66">
        <v>0</v>
      </c>
      <c r="AI27" s="53">
        <f t="shared" si="4"/>
        <v>774463</v>
      </c>
      <c r="AJ27" s="66">
        <v>0</v>
      </c>
      <c r="AK27" s="53">
        <f t="shared" si="5"/>
        <v>774463</v>
      </c>
      <c r="AL27" s="41"/>
      <c r="AM27" s="89"/>
      <c r="AN27" s="41"/>
    </row>
    <row r="28" spans="1:40" ht="22.5" customHeight="1">
      <c r="A28" s="4">
        <f t="shared" si="6"/>
        <v>24</v>
      </c>
      <c r="B28" s="91" t="s">
        <v>313</v>
      </c>
      <c r="C28" s="91">
        <v>9713</v>
      </c>
      <c r="D28" s="92" t="s">
        <v>170</v>
      </c>
      <c r="E28" s="92">
        <f t="shared" si="0"/>
        <v>1</v>
      </c>
      <c r="F28" s="155" t="s">
        <v>326</v>
      </c>
      <c r="G28" s="99">
        <v>48604</v>
      </c>
      <c r="H28" s="100">
        <v>142</v>
      </c>
      <c r="I28" s="100">
        <v>0</v>
      </c>
      <c r="J28" s="66">
        <v>0</v>
      </c>
      <c r="K28" s="66">
        <v>0</v>
      </c>
      <c r="L28" s="66">
        <v>0</v>
      </c>
      <c r="M28" s="66">
        <v>5792</v>
      </c>
      <c r="N28" s="66">
        <v>4493</v>
      </c>
      <c r="O28" s="66">
        <v>2107</v>
      </c>
      <c r="P28" s="66"/>
      <c r="Q28" s="53">
        <f t="shared" si="1"/>
        <v>61138</v>
      </c>
      <c r="R28" s="10"/>
      <c r="S28" s="66">
        <v>32963</v>
      </c>
      <c r="T28" s="66">
        <v>0</v>
      </c>
      <c r="U28" s="66">
        <v>1468</v>
      </c>
      <c r="V28" s="66"/>
      <c r="W28" s="66">
        <v>11312</v>
      </c>
      <c r="X28" s="66">
        <v>7407</v>
      </c>
      <c r="Y28" s="66">
        <v>0</v>
      </c>
      <c r="Z28" s="66">
        <v>0</v>
      </c>
      <c r="AA28" s="66">
        <v>8908</v>
      </c>
      <c r="AB28" s="48">
        <f t="shared" si="2"/>
        <v>62058</v>
      </c>
      <c r="AC28" s="46">
        <f t="shared" si="3"/>
        <v>-920</v>
      </c>
      <c r="AD28" s="41"/>
      <c r="AE28" s="66">
        <v>1575000</v>
      </c>
      <c r="AF28" s="66">
        <v>0</v>
      </c>
      <c r="AG28" s="66">
        <v>100055</v>
      </c>
      <c r="AH28" s="66">
        <v>0</v>
      </c>
      <c r="AI28" s="53">
        <f t="shared" si="4"/>
        <v>1675055</v>
      </c>
      <c r="AJ28" s="66">
        <v>933</v>
      </c>
      <c r="AK28" s="53">
        <f t="shared" si="5"/>
        <v>1674122</v>
      </c>
      <c r="AL28" s="41"/>
      <c r="AM28" s="89"/>
      <c r="AN28" s="41"/>
    </row>
    <row r="29" spans="1:40" ht="22.5" customHeight="1">
      <c r="A29" s="4">
        <f t="shared" si="6"/>
        <v>25</v>
      </c>
      <c r="B29" s="91" t="s">
        <v>313</v>
      </c>
      <c r="C29" s="91">
        <v>9643</v>
      </c>
      <c r="D29" s="92" t="s">
        <v>142</v>
      </c>
      <c r="E29" s="92">
        <f t="shared" si="0"/>
        <v>1</v>
      </c>
      <c r="F29" s="155" t="s">
        <v>326</v>
      </c>
      <c r="G29" s="99">
        <v>21578</v>
      </c>
      <c r="H29" s="100">
        <v>0</v>
      </c>
      <c r="I29" s="100">
        <v>0</v>
      </c>
      <c r="J29" s="66">
        <v>15209</v>
      </c>
      <c r="K29" s="66">
        <v>0</v>
      </c>
      <c r="L29" s="66">
        <v>130</v>
      </c>
      <c r="M29" s="66">
        <v>29118</v>
      </c>
      <c r="N29" s="66">
        <v>93</v>
      </c>
      <c r="O29" s="66">
        <v>0</v>
      </c>
      <c r="P29" s="66">
        <v>40</v>
      </c>
      <c r="Q29" s="53">
        <f t="shared" si="1"/>
        <v>66168</v>
      </c>
      <c r="R29" s="10"/>
      <c r="S29" s="66">
        <v>0</v>
      </c>
      <c r="T29" s="66">
        <v>0</v>
      </c>
      <c r="U29" s="66">
        <v>6851</v>
      </c>
      <c r="V29" s="66">
        <v>0</v>
      </c>
      <c r="W29" s="66">
        <v>37828</v>
      </c>
      <c r="X29" s="66">
        <v>5036</v>
      </c>
      <c r="Y29" s="66">
        <v>6490</v>
      </c>
      <c r="Z29" s="66">
        <v>510</v>
      </c>
      <c r="AA29" s="66">
        <v>963</v>
      </c>
      <c r="AB29" s="48">
        <f t="shared" si="2"/>
        <v>57678</v>
      </c>
      <c r="AC29" s="46">
        <f t="shared" si="3"/>
        <v>8490</v>
      </c>
      <c r="AD29" s="41"/>
      <c r="AE29" s="66">
        <v>1275000</v>
      </c>
      <c r="AF29" s="66">
        <v>0</v>
      </c>
      <c r="AG29" s="66">
        <v>55216</v>
      </c>
      <c r="AH29" s="66">
        <v>0</v>
      </c>
      <c r="AI29" s="53">
        <f t="shared" si="4"/>
        <v>1330216</v>
      </c>
      <c r="AJ29" s="66">
        <v>15209</v>
      </c>
      <c r="AK29" s="53">
        <f t="shared" si="5"/>
        <v>1315007</v>
      </c>
      <c r="AL29" s="41"/>
      <c r="AM29" s="89"/>
      <c r="AN29" s="41"/>
    </row>
    <row r="30" spans="1:40" ht="22.5" customHeight="1">
      <c r="A30" s="4">
        <f t="shared" si="6"/>
        <v>26</v>
      </c>
      <c r="B30" s="91" t="s">
        <v>313</v>
      </c>
      <c r="C30" s="91">
        <v>9679</v>
      </c>
      <c r="D30" s="92" t="s">
        <v>149</v>
      </c>
      <c r="E30" s="92">
        <f t="shared" si="0"/>
        <v>1</v>
      </c>
      <c r="F30" s="155" t="s">
        <v>326</v>
      </c>
      <c r="G30" s="99">
        <v>17833</v>
      </c>
      <c r="H30" s="100">
        <v>0</v>
      </c>
      <c r="I30" s="100">
        <v>10</v>
      </c>
      <c r="J30" s="66">
        <v>0</v>
      </c>
      <c r="K30" s="66">
        <v>1000</v>
      </c>
      <c r="L30" s="66"/>
      <c r="M30" s="66">
        <v>0</v>
      </c>
      <c r="N30" s="66">
        <v>11019</v>
      </c>
      <c r="O30" s="66"/>
      <c r="P30" s="66"/>
      <c r="Q30" s="53">
        <f t="shared" si="1"/>
        <v>29862</v>
      </c>
      <c r="R30" s="10"/>
      <c r="S30" s="66">
        <v>27352</v>
      </c>
      <c r="T30" s="66">
        <v>0</v>
      </c>
      <c r="U30" s="66">
        <v>0</v>
      </c>
      <c r="V30" s="66">
        <v>883</v>
      </c>
      <c r="W30" s="66">
        <v>1036</v>
      </c>
      <c r="X30" s="66">
        <v>3937</v>
      </c>
      <c r="Y30" s="66">
        <v>2594</v>
      </c>
      <c r="Z30" s="66">
        <v>0</v>
      </c>
      <c r="AA30" s="66">
        <v>685</v>
      </c>
      <c r="AB30" s="48">
        <f t="shared" si="2"/>
        <v>36487</v>
      </c>
      <c r="AC30" s="46">
        <f t="shared" si="3"/>
        <v>-6625</v>
      </c>
      <c r="AD30" s="41"/>
      <c r="AE30" s="66">
        <v>337000</v>
      </c>
      <c r="AF30" s="66">
        <v>47500</v>
      </c>
      <c r="AG30" s="66">
        <v>515697</v>
      </c>
      <c r="AH30" s="66">
        <v>1106994</v>
      </c>
      <c r="AI30" s="53">
        <f t="shared" si="4"/>
        <v>2007191</v>
      </c>
      <c r="AJ30" s="66">
        <v>0</v>
      </c>
      <c r="AK30" s="53">
        <f t="shared" si="5"/>
        <v>2007191</v>
      </c>
      <c r="AL30" s="41"/>
      <c r="AM30" s="89"/>
      <c r="AN30" s="41"/>
    </row>
    <row r="31" spans="1:40" ht="22.5" customHeight="1">
      <c r="A31" s="4">
        <f t="shared" si="6"/>
        <v>27</v>
      </c>
      <c r="B31" s="91" t="s">
        <v>313</v>
      </c>
      <c r="C31" s="91">
        <v>9714</v>
      </c>
      <c r="D31" s="92" t="s">
        <v>166</v>
      </c>
      <c r="E31" s="92">
        <f t="shared" si="0"/>
        <v>1</v>
      </c>
      <c r="F31" s="155" t="s">
        <v>326</v>
      </c>
      <c r="G31" s="99">
        <v>18865</v>
      </c>
      <c r="H31" s="100">
        <v>410</v>
      </c>
      <c r="I31" s="100">
        <v>0</v>
      </c>
      <c r="J31" s="66">
        <v>0</v>
      </c>
      <c r="K31" s="66">
        <v>0</v>
      </c>
      <c r="L31" s="66">
        <v>0</v>
      </c>
      <c r="M31" s="66">
        <v>0</v>
      </c>
      <c r="N31" s="66">
        <v>7697</v>
      </c>
      <c r="O31" s="66">
        <v>3729</v>
      </c>
      <c r="P31" s="66">
        <v>2088</v>
      </c>
      <c r="Q31" s="53">
        <f t="shared" si="1"/>
        <v>32789</v>
      </c>
      <c r="R31" s="10"/>
      <c r="S31" s="66">
        <v>0</v>
      </c>
      <c r="T31" s="66">
        <v>0</v>
      </c>
      <c r="U31" s="66">
        <v>12670</v>
      </c>
      <c r="V31" s="66">
        <v>45</v>
      </c>
      <c r="W31" s="66">
        <v>13414</v>
      </c>
      <c r="X31" s="66">
        <v>5517</v>
      </c>
      <c r="Y31" s="66">
        <v>1332</v>
      </c>
      <c r="Z31" s="66">
        <v>0</v>
      </c>
      <c r="AA31" s="66">
        <v>0</v>
      </c>
      <c r="AB31" s="48">
        <f t="shared" si="2"/>
        <v>32978</v>
      </c>
      <c r="AC31" s="46">
        <f t="shared" si="3"/>
        <v>-189</v>
      </c>
      <c r="AD31" s="41"/>
      <c r="AE31" s="66">
        <v>700000</v>
      </c>
      <c r="AF31" s="66">
        <v>0</v>
      </c>
      <c r="AG31" s="66">
        <v>152771</v>
      </c>
      <c r="AH31" s="66">
        <v>0</v>
      </c>
      <c r="AI31" s="53">
        <f t="shared" si="4"/>
        <v>852771</v>
      </c>
      <c r="AJ31" s="66">
        <v>0</v>
      </c>
      <c r="AK31" s="53">
        <f t="shared" si="5"/>
        <v>852771</v>
      </c>
      <c r="AL31" s="41"/>
      <c r="AM31" s="89"/>
      <c r="AN31" s="41"/>
    </row>
    <row r="32" spans="1:40" ht="22.5" customHeight="1">
      <c r="A32" s="4">
        <f t="shared" si="6"/>
        <v>28</v>
      </c>
      <c r="B32" s="91" t="s">
        <v>313</v>
      </c>
      <c r="C32" s="91">
        <v>9686</v>
      </c>
      <c r="D32" s="92" t="s">
        <v>294</v>
      </c>
      <c r="E32" s="92">
        <f t="shared" si="0"/>
        <v>1</v>
      </c>
      <c r="F32" s="155" t="s">
        <v>326</v>
      </c>
      <c r="G32" s="99">
        <v>89876</v>
      </c>
      <c r="H32" s="100">
        <v>0</v>
      </c>
      <c r="I32" s="100">
        <v>0</v>
      </c>
      <c r="J32" s="66">
        <v>0</v>
      </c>
      <c r="K32" s="66">
        <v>0</v>
      </c>
      <c r="L32" s="66">
        <v>0</v>
      </c>
      <c r="M32" s="66">
        <v>11218</v>
      </c>
      <c r="N32" s="66">
        <v>25140</v>
      </c>
      <c r="O32" s="66">
        <v>6214</v>
      </c>
      <c r="P32" s="66">
        <v>47358</v>
      </c>
      <c r="Q32" s="53">
        <f t="shared" si="1"/>
        <v>179806</v>
      </c>
      <c r="R32" s="10"/>
      <c r="S32" s="66">
        <v>53578</v>
      </c>
      <c r="T32" s="66">
        <v>18200</v>
      </c>
      <c r="U32" s="66">
        <v>3417</v>
      </c>
      <c r="V32" s="66">
        <v>25074</v>
      </c>
      <c r="W32" s="66">
        <v>45483</v>
      </c>
      <c r="X32" s="66">
        <v>18258</v>
      </c>
      <c r="Y32" s="66">
        <v>6750</v>
      </c>
      <c r="Z32" s="66">
        <v>3362</v>
      </c>
      <c r="AA32" s="66">
        <v>2157</v>
      </c>
      <c r="AB32" s="48">
        <f t="shared" si="2"/>
        <v>176279</v>
      </c>
      <c r="AC32" s="46">
        <f t="shared" si="3"/>
        <v>3527</v>
      </c>
      <c r="AD32" s="41"/>
      <c r="AE32" s="66">
        <v>1380000</v>
      </c>
      <c r="AF32" s="66">
        <v>0</v>
      </c>
      <c r="AG32" s="66">
        <v>550465</v>
      </c>
      <c r="AH32" s="66">
        <v>0</v>
      </c>
      <c r="AI32" s="53">
        <f t="shared" si="4"/>
        <v>1930465</v>
      </c>
      <c r="AJ32" s="66">
        <v>0</v>
      </c>
      <c r="AK32" s="53">
        <f t="shared" si="5"/>
        <v>1930465</v>
      </c>
      <c r="AL32" s="41"/>
      <c r="AM32" s="89"/>
      <c r="AN32" s="41"/>
    </row>
    <row r="33" spans="1:40" ht="22.5" customHeight="1">
      <c r="A33" s="4">
        <f t="shared" si="6"/>
        <v>29</v>
      </c>
      <c r="B33" s="91" t="s">
        <v>313</v>
      </c>
      <c r="C33" s="91">
        <v>9687</v>
      </c>
      <c r="D33" s="92" t="s">
        <v>159</v>
      </c>
      <c r="E33" s="92">
        <f t="shared" si="0"/>
      </c>
      <c r="F33" s="155" t="s">
        <v>327</v>
      </c>
      <c r="G33" s="99">
        <v>56718</v>
      </c>
      <c r="H33" s="100">
        <v>0</v>
      </c>
      <c r="I33" s="100">
        <v>0</v>
      </c>
      <c r="J33" s="66">
        <v>72851</v>
      </c>
      <c r="K33" s="66">
        <v>0</v>
      </c>
      <c r="L33" s="66">
        <v>2000</v>
      </c>
      <c r="M33" s="66">
        <v>64622</v>
      </c>
      <c r="N33" s="66">
        <v>6857</v>
      </c>
      <c r="O33" s="66">
        <v>0</v>
      </c>
      <c r="P33" s="66">
        <v>1050</v>
      </c>
      <c r="Q33" s="53">
        <f t="shared" si="1"/>
        <v>204098</v>
      </c>
      <c r="R33" s="10"/>
      <c r="S33" s="66">
        <v>66860</v>
      </c>
      <c r="T33" s="66">
        <v>0</v>
      </c>
      <c r="U33" s="66">
        <v>0</v>
      </c>
      <c r="V33" s="66">
        <v>15991</v>
      </c>
      <c r="W33" s="66">
        <v>23154</v>
      </c>
      <c r="X33" s="66">
        <v>11073</v>
      </c>
      <c r="Y33" s="66">
        <v>1200</v>
      </c>
      <c r="Z33" s="66">
        <v>0</v>
      </c>
      <c r="AA33" s="66">
        <v>6238</v>
      </c>
      <c r="AB33" s="48">
        <f t="shared" si="2"/>
        <v>124516</v>
      </c>
      <c r="AC33" s="46">
        <f t="shared" si="3"/>
        <v>79582</v>
      </c>
      <c r="AD33" s="41"/>
      <c r="AE33" s="66">
        <v>0</v>
      </c>
      <c r="AF33" s="66">
        <v>0</v>
      </c>
      <c r="AG33" s="66">
        <v>0</v>
      </c>
      <c r="AH33" s="66">
        <v>0</v>
      </c>
      <c r="AI33" s="53">
        <f t="shared" si="4"/>
        <v>0</v>
      </c>
      <c r="AJ33" s="66">
        <v>0</v>
      </c>
      <c r="AK33" s="53">
        <f t="shared" si="5"/>
        <v>0</v>
      </c>
      <c r="AL33" s="41"/>
      <c r="AM33" s="89"/>
      <c r="AN33" s="41"/>
    </row>
    <row r="34" spans="1:40" ht="22.5" customHeight="1">
      <c r="A34" s="4">
        <f t="shared" si="6"/>
        <v>30</v>
      </c>
      <c r="B34" s="91" t="s">
        <v>313</v>
      </c>
      <c r="C34" s="91">
        <v>9645</v>
      </c>
      <c r="D34" s="92" t="s">
        <v>143</v>
      </c>
      <c r="E34" s="92">
        <f t="shared" si="0"/>
        <v>1</v>
      </c>
      <c r="F34" s="155" t="s">
        <v>326</v>
      </c>
      <c r="G34" s="99">
        <v>47070</v>
      </c>
      <c r="H34" s="100"/>
      <c r="I34" s="100">
        <v>2209</v>
      </c>
      <c r="J34" s="66">
        <v>0</v>
      </c>
      <c r="K34" s="66">
        <v>1236</v>
      </c>
      <c r="L34" s="66"/>
      <c r="M34" s="66">
        <v>6784</v>
      </c>
      <c r="N34" s="66">
        <v>19809</v>
      </c>
      <c r="O34" s="66">
        <v>13550</v>
      </c>
      <c r="P34" s="66">
        <v>0</v>
      </c>
      <c r="Q34" s="53">
        <f t="shared" si="1"/>
        <v>90658</v>
      </c>
      <c r="R34" s="10"/>
      <c r="S34" s="66">
        <v>55676</v>
      </c>
      <c r="T34" s="66">
        <v>18200</v>
      </c>
      <c r="U34" s="66">
        <v>3616</v>
      </c>
      <c r="V34" s="66">
        <v>289</v>
      </c>
      <c r="W34" s="66">
        <v>5128</v>
      </c>
      <c r="X34" s="66">
        <v>14839</v>
      </c>
      <c r="Y34" s="66">
        <v>600</v>
      </c>
      <c r="Z34" s="66">
        <v>1597</v>
      </c>
      <c r="AA34" s="66">
        <v>0</v>
      </c>
      <c r="AB34" s="48">
        <f t="shared" si="2"/>
        <v>99945</v>
      </c>
      <c r="AC34" s="46">
        <f t="shared" si="3"/>
        <v>-9287</v>
      </c>
      <c r="AD34" s="41"/>
      <c r="AE34" s="66">
        <v>955000</v>
      </c>
      <c r="AF34" s="66">
        <v>109910</v>
      </c>
      <c r="AG34" s="66">
        <v>410268</v>
      </c>
      <c r="AH34" s="66">
        <v>1180</v>
      </c>
      <c r="AI34" s="53">
        <f t="shared" si="4"/>
        <v>1476358</v>
      </c>
      <c r="AJ34" s="66">
        <v>3178</v>
      </c>
      <c r="AK34" s="53">
        <f t="shared" si="5"/>
        <v>1473180</v>
      </c>
      <c r="AL34" s="41"/>
      <c r="AM34" s="89"/>
      <c r="AN34" s="41"/>
    </row>
    <row r="35" spans="1:40" ht="22.5" customHeight="1">
      <c r="A35" s="4">
        <f t="shared" si="6"/>
        <v>31</v>
      </c>
      <c r="B35" s="91" t="s">
        <v>313</v>
      </c>
      <c r="C35" s="91">
        <v>9690</v>
      </c>
      <c r="D35" s="92" t="s">
        <v>163</v>
      </c>
      <c r="E35" s="92">
        <f t="shared" si="0"/>
        <v>1</v>
      </c>
      <c r="F35" s="155" t="s">
        <v>326</v>
      </c>
      <c r="G35" s="99">
        <v>34376</v>
      </c>
      <c r="H35" s="100"/>
      <c r="I35" s="100">
        <v>594</v>
      </c>
      <c r="J35" s="66"/>
      <c r="K35" s="66">
        <v>1146</v>
      </c>
      <c r="L35" s="66"/>
      <c r="M35" s="66">
        <v>7260</v>
      </c>
      <c r="N35" s="66">
        <v>20682</v>
      </c>
      <c r="O35" s="66">
        <v>4545</v>
      </c>
      <c r="P35" s="66">
        <v>942</v>
      </c>
      <c r="Q35" s="53">
        <f t="shared" si="1"/>
        <v>69545</v>
      </c>
      <c r="R35" s="10"/>
      <c r="S35" s="66">
        <v>31969</v>
      </c>
      <c r="T35" s="66">
        <v>10697</v>
      </c>
      <c r="U35" s="66">
        <v>4290</v>
      </c>
      <c r="V35" s="66">
        <v>2138</v>
      </c>
      <c r="W35" s="66">
        <v>8398</v>
      </c>
      <c r="X35" s="66">
        <v>8736</v>
      </c>
      <c r="Y35" s="66">
        <v>500</v>
      </c>
      <c r="Z35" s="66">
        <v>594</v>
      </c>
      <c r="AA35" s="66">
        <v>4075</v>
      </c>
      <c r="AB35" s="48">
        <f t="shared" si="2"/>
        <v>71397</v>
      </c>
      <c r="AC35" s="46">
        <f t="shared" si="3"/>
        <v>-1852</v>
      </c>
      <c r="AD35" s="41"/>
      <c r="AE35" s="66">
        <v>1140000</v>
      </c>
      <c r="AF35" s="66">
        <v>125000</v>
      </c>
      <c r="AG35" s="66">
        <v>389641</v>
      </c>
      <c r="AH35" s="66">
        <v>0</v>
      </c>
      <c r="AI35" s="53">
        <f t="shared" si="4"/>
        <v>1654641</v>
      </c>
      <c r="AJ35" s="66">
        <v>0</v>
      </c>
      <c r="AK35" s="53">
        <f t="shared" si="5"/>
        <v>1654641</v>
      </c>
      <c r="AL35" s="41"/>
      <c r="AM35" s="89"/>
      <c r="AN35" s="41"/>
    </row>
    <row r="36" spans="1:40" ht="22.5" customHeight="1">
      <c r="A36" s="4">
        <f t="shared" si="6"/>
        <v>32</v>
      </c>
      <c r="B36" s="91" t="s">
        <v>313</v>
      </c>
      <c r="C36" s="91">
        <v>9666</v>
      </c>
      <c r="D36" s="92" t="s">
        <v>164</v>
      </c>
      <c r="E36" s="92">
        <f t="shared" si="0"/>
      </c>
      <c r="F36" s="155" t="s">
        <v>327</v>
      </c>
      <c r="G36" s="99">
        <v>14401</v>
      </c>
      <c r="H36" s="100">
        <v>49506</v>
      </c>
      <c r="I36" s="100">
        <v>0</v>
      </c>
      <c r="J36" s="66">
        <v>0</v>
      </c>
      <c r="K36" s="66">
        <v>-20000</v>
      </c>
      <c r="L36" s="66">
        <v>0</v>
      </c>
      <c r="M36" s="66">
        <v>83577</v>
      </c>
      <c r="N36" s="66">
        <v>1534</v>
      </c>
      <c r="O36" s="66">
        <v>0</v>
      </c>
      <c r="P36" s="66">
        <v>0</v>
      </c>
      <c r="Q36" s="53">
        <f t="shared" si="1"/>
        <v>129018</v>
      </c>
      <c r="R36" s="10"/>
      <c r="S36" s="66">
        <v>24336</v>
      </c>
      <c r="T36" s="66">
        <v>0</v>
      </c>
      <c r="U36" s="66">
        <v>0</v>
      </c>
      <c r="V36" s="66">
        <v>35614</v>
      </c>
      <c r="W36" s="66">
        <v>27035</v>
      </c>
      <c r="X36" s="66">
        <v>37435</v>
      </c>
      <c r="Y36" s="66">
        <v>33601</v>
      </c>
      <c r="Z36" s="66">
        <v>0</v>
      </c>
      <c r="AA36" s="66">
        <v>0</v>
      </c>
      <c r="AB36" s="48">
        <f t="shared" si="2"/>
        <v>158021</v>
      </c>
      <c r="AC36" s="46">
        <f t="shared" si="3"/>
        <v>-29003</v>
      </c>
      <c r="AD36" s="41"/>
      <c r="AE36" s="66">
        <v>0</v>
      </c>
      <c r="AF36" s="66">
        <v>23065</v>
      </c>
      <c r="AG36" s="66">
        <v>5662426</v>
      </c>
      <c r="AH36" s="66">
        <v>20078</v>
      </c>
      <c r="AI36" s="53">
        <f t="shared" si="4"/>
        <v>5705569</v>
      </c>
      <c r="AJ36" s="66">
        <v>8387</v>
      </c>
      <c r="AK36" s="53">
        <f t="shared" si="5"/>
        <v>5697182</v>
      </c>
      <c r="AL36" s="41"/>
      <c r="AM36" s="89"/>
      <c r="AN36" s="41"/>
    </row>
    <row r="37" spans="1:40" ht="22.5" customHeight="1">
      <c r="A37" s="4">
        <f t="shared" si="6"/>
        <v>33</v>
      </c>
      <c r="B37" s="91" t="s">
        <v>313</v>
      </c>
      <c r="C37" s="91">
        <v>9692</v>
      </c>
      <c r="D37" s="92" t="s">
        <v>150</v>
      </c>
      <c r="E37" s="92">
        <f t="shared" si="0"/>
        <v>1</v>
      </c>
      <c r="F37" s="155" t="s">
        <v>326</v>
      </c>
      <c r="G37" s="99">
        <v>66363</v>
      </c>
      <c r="H37" s="100">
        <v>507</v>
      </c>
      <c r="I37" s="100">
        <v>779</v>
      </c>
      <c r="J37" s="66">
        <v>29641</v>
      </c>
      <c r="K37" s="66"/>
      <c r="L37" s="66">
        <v>125302</v>
      </c>
      <c r="M37" s="66"/>
      <c r="N37" s="66">
        <v>41377</v>
      </c>
      <c r="O37" s="66">
        <v>7585</v>
      </c>
      <c r="P37" s="66"/>
      <c r="Q37" s="53">
        <f t="shared" si="1"/>
        <v>271554</v>
      </c>
      <c r="R37" s="10"/>
      <c r="S37" s="66">
        <v>51853</v>
      </c>
      <c r="T37" s="66">
        <v>3822</v>
      </c>
      <c r="U37" s="66">
        <v>637</v>
      </c>
      <c r="V37" s="66">
        <v>11626</v>
      </c>
      <c r="W37" s="66">
        <v>44725</v>
      </c>
      <c r="X37" s="66">
        <v>8357</v>
      </c>
      <c r="Y37" s="66">
        <v>702</v>
      </c>
      <c r="Z37" s="66">
        <v>584</v>
      </c>
      <c r="AA37" s="66">
        <v>0</v>
      </c>
      <c r="AB37" s="48">
        <f t="shared" si="2"/>
        <v>122306</v>
      </c>
      <c r="AC37" s="46">
        <f t="shared" si="3"/>
        <v>149248</v>
      </c>
      <c r="AD37" s="41"/>
      <c r="AE37" s="66">
        <v>1440000</v>
      </c>
      <c r="AF37" s="66">
        <v>5378</v>
      </c>
      <c r="AG37" s="66">
        <v>424743</v>
      </c>
      <c r="AH37" s="66">
        <v>840</v>
      </c>
      <c r="AI37" s="53">
        <f t="shared" si="4"/>
        <v>1870961</v>
      </c>
      <c r="AJ37" s="66">
        <v>0</v>
      </c>
      <c r="AK37" s="53">
        <f t="shared" si="5"/>
        <v>1870961</v>
      </c>
      <c r="AL37" s="41"/>
      <c r="AM37" s="89"/>
      <c r="AN37" s="41"/>
    </row>
    <row r="38" spans="1:40" ht="22.5" customHeight="1">
      <c r="A38" s="4">
        <f t="shared" si="6"/>
        <v>34</v>
      </c>
      <c r="B38" s="91" t="s">
        <v>313</v>
      </c>
      <c r="C38" s="91">
        <v>9646</v>
      </c>
      <c r="D38" s="92" t="s">
        <v>144</v>
      </c>
      <c r="E38" s="92">
        <f t="shared" si="0"/>
        <v>1</v>
      </c>
      <c r="F38" s="155" t="s">
        <v>326</v>
      </c>
      <c r="G38" s="99">
        <v>46547</v>
      </c>
      <c r="H38" s="100"/>
      <c r="I38" s="100">
        <v>1328</v>
      </c>
      <c r="J38" s="66">
        <v>0</v>
      </c>
      <c r="K38" s="66">
        <v>70</v>
      </c>
      <c r="L38" s="66"/>
      <c r="M38" s="66">
        <v>23322</v>
      </c>
      <c r="N38" s="66">
        <v>3436</v>
      </c>
      <c r="O38" s="66">
        <v>8494</v>
      </c>
      <c r="P38" s="66">
        <v>969</v>
      </c>
      <c r="Q38" s="53">
        <f t="shared" si="1"/>
        <v>84166</v>
      </c>
      <c r="R38" s="10"/>
      <c r="S38" s="66">
        <v>246</v>
      </c>
      <c r="T38" s="66"/>
      <c r="U38" s="66"/>
      <c r="V38" s="66">
        <v>2300</v>
      </c>
      <c r="W38" s="66">
        <v>1476</v>
      </c>
      <c r="X38" s="66">
        <v>36311</v>
      </c>
      <c r="Y38" s="66">
        <v>200</v>
      </c>
      <c r="Z38" s="66">
        <v>1413</v>
      </c>
      <c r="AA38" s="66">
        <v>11384</v>
      </c>
      <c r="AB38" s="48">
        <f t="shared" si="2"/>
        <v>53330</v>
      </c>
      <c r="AC38" s="46">
        <f t="shared" si="3"/>
        <v>30836</v>
      </c>
      <c r="AD38" s="41"/>
      <c r="AE38" s="66">
        <v>1030000</v>
      </c>
      <c r="AF38" s="66">
        <v>31969</v>
      </c>
      <c r="AG38" s="66">
        <v>134193</v>
      </c>
      <c r="AH38" s="66">
        <v>1212</v>
      </c>
      <c r="AI38" s="53">
        <f t="shared" si="4"/>
        <v>1197374</v>
      </c>
      <c r="AJ38" s="66">
        <v>6940</v>
      </c>
      <c r="AK38" s="53">
        <f t="shared" si="5"/>
        <v>1190434</v>
      </c>
      <c r="AL38" s="41"/>
      <c r="AM38" s="89"/>
      <c r="AN38" s="41"/>
    </row>
    <row r="39" spans="1:40" ht="22.5" customHeight="1">
      <c r="A39" s="4">
        <f t="shared" si="6"/>
        <v>35</v>
      </c>
      <c r="B39" s="91" t="s">
        <v>313</v>
      </c>
      <c r="C39" s="91">
        <v>9647</v>
      </c>
      <c r="D39" s="92" t="s">
        <v>146</v>
      </c>
      <c r="E39" s="92">
        <f t="shared" si="0"/>
      </c>
      <c r="F39" s="155" t="s">
        <v>327</v>
      </c>
      <c r="G39" s="99">
        <v>31281</v>
      </c>
      <c r="H39" s="100">
        <v>0</v>
      </c>
      <c r="I39" s="100">
        <v>211</v>
      </c>
      <c r="J39" s="66">
        <v>0</v>
      </c>
      <c r="K39" s="66">
        <v>0</v>
      </c>
      <c r="L39" s="66">
        <v>0</v>
      </c>
      <c r="M39" s="66">
        <v>21581</v>
      </c>
      <c r="N39" s="66">
        <v>32429</v>
      </c>
      <c r="O39" s="66">
        <v>0</v>
      </c>
      <c r="P39" s="66">
        <v>0</v>
      </c>
      <c r="Q39" s="53">
        <f t="shared" si="1"/>
        <v>85502</v>
      </c>
      <c r="R39" s="10"/>
      <c r="S39" s="66">
        <v>0</v>
      </c>
      <c r="T39" s="66">
        <v>0</v>
      </c>
      <c r="U39" s="66">
        <v>8901</v>
      </c>
      <c r="V39" s="66">
        <v>11809</v>
      </c>
      <c r="W39" s="66">
        <v>11782</v>
      </c>
      <c r="X39" s="66">
        <v>7327</v>
      </c>
      <c r="Y39" s="66">
        <v>3956</v>
      </c>
      <c r="Z39" s="66">
        <v>0</v>
      </c>
      <c r="AA39" s="66">
        <v>0</v>
      </c>
      <c r="AB39" s="48">
        <f t="shared" si="2"/>
        <v>43775</v>
      </c>
      <c r="AC39" s="46">
        <f t="shared" si="3"/>
        <v>41727</v>
      </c>
      <c r="AD39" s="41"/>
      <c r="AE39" s="66">
        <v>1682000</v>
      </c>
      <c r="AF39" s="66">
        <v>0</v>
      </c>
      <c r="AG39" s="66">
        <v>768933</v>
      </c>
      <c r="AH39" s="66">
        <v>1534</v>
      </c>
      <c r="AI39" s="53">
        <f t="shared" si="4"/>
        <v>2452467</v>
      </c>
      <c r="AJ39" s="66">
        <v>0</v>
      </c>
      <c r="AK39" s="53">
        <f t="shared" si="5"/>
        <v>2452467</v>
      </c>
      <c r="AL39" s="41"/>
      <c r="AM39" s="89"/>
      <c r="AN39" s="41"/>
    </row>
    <row r="40" spans="1:40" ht="22.5" customHeight="1">
      <c r="A40" s="4">
        <f t="shared" si="6"/>
        <v>36</v>
      </c>
      <c r="B40" s="91" t="s">
        <v>313</v>
      </c>
      <c r="C40" s="91">
        <v>9648</v>
      </c>
      <c r="D40" s="92" t="s">
        <v>145</v>
      </c>
      <c r="E40" s="92">
        <f t="shared" si="0"/>
      </c>
      <c r="F40" s="155" t="s">
        <v>327</v>
      </c>
      <c r="G40" s="99">
        <v>26161</v>
      </c>
      <c r="H40" s="100">
        <v>0</v>
      </c>
      <c r="I40" s="100">
        <v>0</v>
      </c>
      <c r="J40" s="66">
        <v>0</v>
      </c>
      <c r="K40" s="66">
        <v>0</v>
      </c>
      <c r="L40" s="66">
        <v>0</v>
      </c>
      <c r="M40" s="66">
        <v>13250</v>
      </c>
      <c r="N40" s="66">
        <v>3380</v>
      </c>
      <c r="O40" s="66">
        <v>587</v>
      </c>
      <c r="P40" s="66">
        <v>3566</v>
      </c>
      <c r="Q40" s="53">
        <f t="shared" si="1"/>
        <v>46944</v>
      </c>
      <c r="R40" s="83"/>
      <c r="S40" s="66">
        <v>22974</v>
      </c>
      <c r="T40" s="66">
        <v>0</v>
      </c>
      <c r="U40" s="66">
        <v>0</v>
      </c>
      <c r="V40" s="66">
        <v>900</v>
      </c>
      <c r="W40" s="66">
        <v>10161</v>
      </c>
      <c r="X40" s="66">
        <v>3998</v>
      </c>
      <c r="Y40" s="66">
        <v>0</v>
      </c>
      <c r="Z40" s="66">
        <v>0</v>
      </c>
      <c r="AA40" s="66">
        <v>10320</v>
      </c>
      <c r="AB40" s="48">
        <f t="shared" si="2"/>
        <v>48353</v>
      </c>
      <c r="AC40" s="46">
        <f t="shared" si="3"/>
        <v>-1409</v>
      </c>
      <c r="AD40" s="41"/>
      <c r="AE40" s="66">
        <v>877187</v>
      </c>
      <c r="AF40" s="66">
        <v>0</v>
      </c>
      <c r="AG40" s="66">
        <v>77580</v>
      </c>
      <c r="AH40" s="66">
        <v>0</v>
      </c>
      <c r="AI40" s="53">
        <f t="shared" si="4"/>
        <v>954767</v>
      </c>
      <c r="AJ40" s="66">
        <v>0</v>
      </c>
      <c r="AK40" s="53">
        <f t="shared" si="5"/>
        <v>954767</v>
      </c>
      <c r="AL40" s="41"/>
      <c r="AM40" s="89"/>
      <c r="AN40" s="41"/>
    </row>
    <row r="41" spans="1:40" ht="22.5" customHeight="1">
      <c r="A41" s="4">
        <f t="shared" si="6"/>
        <v>37</v>
      </c>
      <c r="B41" s="91" t="s">
        <v>313</v>
      </c>
      <c r="C41" s="91">
        <v>9743</v>
      </c>
      <c r="D41" s="92" t="s">
        <v>172</v>
      </c>
      <c r="E41" s="92">
        <f t="shared" si="0"/>
        <v>1</v>
      </c>
      <c r="F41" s="155" t="s">
        <v>326</v>
      </c>
      <c r="G41" s="99">
        <v>52851</v>
      </c>
      <c r="H41" s="100">
        <v>0</v>
      </c>
      <c r="I41" s="100">
        <v>1625</v>
      </c>
      <c r="J41" s="66">
        <v>6000</v>
      </c>
      <c r="K41" s="66">
        <v>0</v>
      </c>
      <c r="L41" s="66"/>
      <c r="M41" s="66">
        <v>15066</v>
      </c>
      <c r="N41" s="66">
        <v>24986</v>
      </c>
      <c r="O41" s="66">
        <v>7771</v>
      </c>
      <c r="P41" s="66">
        <v>0</v>
      </c>
      <c r="Q41" s="53">
        <f t="shared" si="1"/>
        <v>108299</v>
      </c>
      <c r="R41" s="10"/>
      <c r="S41" s="66">
        <v>19546</v>
      </c>
      <c r="T41" s="66">
        <v>4300</v>
      </c>
      <c r="U41" s="66">
        <v>4521</v>
      </c>
      <c r="V41" s="66">
        <v>1160</v>
      </c>
      <c r="W41" s="66">
        <v>20514</v>
      </c>
      <c r="X41" s="66">
        <v>10366</v>
      </c>
      <c r="Y41" s="66"/>
      <c r="Z41" s="66">
        <v>1478</v>
      </c>
      <c r="AA41" s="66">
        <v>647</v>
      </c>
      <c r="AB41" s="48">
        <f t="shared" si="2"/>
        <v>62532</v>
      </c>
      <c r="AC41" s="46">
        <f t="shared" si="3"/>
        <v>45767</v>
      </c>
      <c r="AD41" s="41"/>
      <c r="AE41" s="66">
        <v>1395800</v>
      </c>
      <c r="AF41" s="66">
        <v>53676</v>
      </c>
      <c r="AG41" s="66">
        <v>531182</v>
      </c>
      <c r="AH41" s="66">
        <v>0</v>
      </c>
      <c r="AI41" s="53">
        <f t="shared" si="4"/>
        <v>1980658</v>
      </c>
      <c r="AJ41" s="66">
        <v>0</v>
      </c>
      <c r="AK41" s="53">
        <f t="shared" si="5"/>
        <v>1980658</v>
      </c>
      <c r="AL41" s="41"/>
      <c r="AM41" s="89"/>
      <c r="AN41" s="41"/>
    </row>
    <row r="42" spans="1:40" ht="22.5" customHeight="1">
      <c r="A42" s="4">
        <f t="shared" si="6"/>
        <v>38</v>
      </c>
      <c r="B42" s="91" t="s">
        <v>313</v>
      </c>
      <c r="C42" s="91">
        <v>18929</v>
      </c>
      <c r="D42" s="92" t="s">
        <v>338</v>
      </c>
      <c r="E42" s="92">
        <f t="shared" si="0"/>
        <v>1</v>
      </c>
      <c r="F42" s="155" t="s">
        <v>326</v>
      </c>
      <c r="G42" s="99">
        <v>163162</v>
      </c>
      <c r="H42" s="100"/>
      <c r="I42" s="100"/>
      <c r="J42" s="66"/>
      <c r="K42" s="66"/>
      <c r="L42" s="66"/>
      <c r="M42" s="66">
        <v>17423</v>
      </c>
      <c r="N42" s="66">
        <v>4077</v>
      </c>
      <c r="O42" s="66">
        <v>14129</v>
      </c>
      <c r="P42" s="66">
        <v>5489</v>
      </c>
      <c r="Q42" s="53">
        <f t="shared" si="1"/>
        <v>204280</v>
      </c>
      <c r="R42" s="10"/>
      <c r="S42" s="66">
        <v>87207</v>
      </c>
      <c r="T42" s="66"/>
      <c r="U42" s="66">
        <v>17603</v>
      </c>
      <c r="V42" s="66">
        <v>21316</v>
      </c>
      <c r="W42" s="66">
        <v>30172</v>
      </c>
      <c r="X42" s="66">
        <v>44754</v>
      </c>
      <c r="Y42" s="66">
        <v>330</v>
      </c>
      <c r="Z42" s="66"/>
      <c r="AA42" s="66"/>
      <c r="AB42" s="48">
        <f t="shared" si="2"/>
        <v>201382</v>
      </c>
      <c r="AC42" s="46">
        <f t="shared" si="3"/>
        <v>2898</v>
      </c>
      <c r="AD42" s="41"/>
      <c r="AE42" s="66">
        <v>4409000</v>
      </c>
      <c r="AF42" s="66"/>
      <c r="AG42" s="66">
        <v>3768422</v>
      </c>
      <c r="AH42" s="66">
        <v>12224</v>
      </c>
      <c r="AI42" s="53">
        <f t="shared" si="4"/>
        <v>8189646</v>
      </c>
      <c r="AJ42" s="66">
        <v>8839</v>
      </c>
      <c r="AK42" s="53">
        <f t="shared" si="5"/>
        <v>8180807</v>
      </c>
      <c r="AL42" s="41"/>
      <c r="AM42" s="89"/>
      <c r="AN42" s="41"/>
    </row>
    <row r="43" spans="1:40" ht="22.5" customHeight="1">
      <c r="A43" s="4">
        <f t="shared" si="6"/>
        <v>39</v>
      </c>
      <c r="B43" s="91" t="s">
        <v>313</v>
      </c>
      <c r="C43" s="91">
        <v>16724</v>
      </c>
      <c r="D43" s="92" t="s">
        <v>295</v>
      </c>
      <c r="E43" s="92">
        <f t="shared" si="0"/>
        <v>1</v>
      </c>
      <c r="F43" s="155" t="s">
        <v>326</v>
      </c>
      <c r="G43" s="99">
        <v>192604</v>
      </c>
      <c r="H43" s="100">
        <v>1033</v>
      </c>
      <c r="I43" s="100">
        <v>7252</v>
      </c>
      <c r="J43" s="66">
        <v>0</v>
      </c>
      <c r="K43" s="66">
        <v>0</v>
      </c>
      <c r="L43" s="66">
        <v>34711</v>
      </c>
      <c r="M43" s="66">
        <v>51997</v>
      </c>
      <c r="N43" s="66">
        <v>109647</v>
      </c>
      <c r="O43" s="66">
        <v>25351</v>
      </c>
      <c r="P43" s="66">
        <v>0</v>
      </c>
      <c r="Q43" s="53">
        <f t="shared" si="1"/>
        <v>422595</v>
      </c>
      <c r="R43" s="10"/>
      <c r="S43" s="66">
        <v>199992</v>
      </c>
      <c r="T43" s="66">
        <v>24090</v>
      </c>
      <c r="U43" s="66">
        <v>4222</v>
      </c>
      <c r="V43" s="66">
        <v>43804</v>
      </c>
      <c r="W43" s="66">
        <v>180012</v>
      </c>
      <c r="X43" s="66">
        <v>71474</v>
      </c>
      <c r="Y43" s="66">
        <v>5351</v>
      </c>
      <c r="Z43" s="66">
        <v>1781</v>
      </c>
      <c r="AA43" s="66">
        <v>0</v>
      </c>
      <c r="AB43" s="48">
        <f t="shared" si="2"/>
        <v>530726</v>
      </c>
      <c r="AC43" s="46">
        <f t="shared" si="3"/>
        <v>-108131</v>
      </c>
      <c r="AD43" s="41"/>
      <c r="AE43" s="66">
        <v>2470721</v>
      </c>
      <c r="AF43" s="66">
        <v>0</v>
      </c>
      <c r="AG43" s="66">
        <v>3247788</v>
      </c>
      <c r="AH43" s="66">
        <v>10769</v>
      </c>
      <c r="AI43" s="53">
        <f t="shared" si="4"/>
        <v>5729278</v>
      </c>
      <c r="AJ43" s="66">
        <v>13709</v>
      </c>
      <c r="AK43" s="53">
        <f t="shared" si="5"/>
        <v>5715569</v>
      </c>
      <c r="AL43" s="41"/>
      <c r="AM43" s="89"/>
      <c r="AN43" s="41"/>
    </row>
    <row r="44" spans="1:40" ht="22.5" customHeight="1">
      <c r="A44" s="4">
        <f t="shared" si="6"/>
        <v>40</v>
      </c>
      <c r="B44" s="91" t="s">
        <v>313</v>
      </c>
      <c r="C44" s="91">
        <v>9696</v>
      </c>
      <c r="D44" s="92" t="s">
        <v>151</v>
      </c>
      <c r="E44" s="92">
        <f t="shared" si="0"/>
        <v>1</v>
      </c>
      <c r="F44" s="155" t="s">
        <v>326</v>
      </c>
      <c r="G44" s="99">
        <v>7579</v>
      </c>
      <c r="H44" s="100"/>
      <c r="I44" s="100">
        <v>82</v>
      </c>
      <c r="J44" s="66">
        <v>0</v>
      </c>
      <c r="K44" s="66">
        <v>0</v>
      </c>
      <c r="L44" s="66">
        <v>0</v>
      </c>
      <c r="M44" s="66">
        <v>290</v>
      </c>
      <c r="N44" s="66">
        <v>12631</v>
      </c>
      <c r="O44" s="66"/>
      <c r="P44" s="66"/>
      <c r="Q44" s="53">
        <f t="shared" si="1"/>
        <v>20582</v>
      </c>
      <c r="R44" s="10"/>
      <c r="S44" s="66">
        <v>19200</v>
      </c>
      <c r="T44" s="66">
        <v>0</v>
      </c>
      <c r="U44" s="66">
        <v>0</v>
      </c>
      <c r="V44" s="66">
        <v>0</v>
      </c>
      <c r="W44" s="66">
        <v>7799</v>
      </c>
      <c r="X44" s="66">
        <v>2216</v>
      </c>
      <c r="Y44" s="66">
        <v>0</v>
      </c>
      <c r="Z44" s="66">
        <v>82</v>
      </c>
      <c r="AA44" s="66">
        <v>1</v>
      </c>
      <c r="AB44" s="48">
        <f t="shared" si="2"/>
        <v>29298</v>
      </c>
      <c r="AC44" s="46">
        <f t="shared" si="3"/>
        <v>-8716</v>
      </c>
      <c r="AD44" s="41"/>
      <c r="AE44" s="66">
        <v>205000</v>
      </c>
      <c r="AF44" s="66">
        <v>2500</v>
      </c>
      <c r="AG44" s="66">
        <v>336971</v>
      </c>
      <c r="AH44" s="66">
        <v>0</v>
      </c>
      <c r="AI44" s="53">
        <f t="shared" si="4"/>
        <v>544471</v>
      </c>
      <c r="AJ44" s="66">
        <v>0</v>
      </c>
      <c r="AK44" s="53">
        <f t="shared" si="5"/>
        <v>544471</v>
      </c>
      <c r="AL44" s="41"/>
      <c r="AM44" s="89"/>
      <c r="AN44" s="41"/>
    </row>
    <row r="45" spans="1:40" ht="22.5" customHeight="1">
      <c r="A45" s="4">
        <f t="shared" si="6"/>
        <v>41</v>
      </c>
      <c r="B45" s="91" t="s">
        <v>313</v>
      </c>
      <c r="C45" s="91">
        <v>9750</v>
      </c>
      <c r="D45" s="92" t="s">
        <v>173</v>
      </c>
      <c r="E45" s="92">
        <f t="shared" si="0"/>
        <v>1</v>
      </c>
      <c r="F45" s="155" t="s">
        <v>326</v>
      </c>
      <c r="G45" s="99">
        <v>60400</v>
      </c>
      <c r="H45" s="100">
        <v>0</v>
      </c>
      <c r="I45" s="100">
        <v>848</v>
      </c>
      <c r="J45" s="66">
        <v>0</v>
      </c>
      <c r="K45" s="66">
        <v>2719</v>
      </c>
      <c r="L45" s="66"/>
      <c r="M45" s="66">
        <v>2498</v>
      </c>
      <c r="N45" s="66">
        <v>18601</v>
      </c>
      <c r="O45" s="66">
        <v>4617</v>
      </c>
      <c r="P45" s="66">
        <v>10985</v>
      </c>
      <c r="Q45" s="53">
        <f t="shared" si="1"/>
        <v>100668</v>
      </c>
      <c r="R45" s="10"/>
      <c r="S45" s="66">
        <v>35766</v>
      </c>
      <c r="T45" s="66">
        <v>4550</v>
      </c>
      <c r="U45" s="66">
        <v>71</v>
      </c>
      <c r="V45" s="66">
        <v>864</v>
      </c>
      <c r="W45" s="66">
        <v>17051</v>
      </c>
      <c r="X45" s="66">
        <v>12104</v>
      </c>
      <c r="Y45" s="66">
        <v>250</v>
      </c>
      <c r="Z45" s="66">
        <v>905</v>
      </c>
      <c r="AA45" s="66">
        <v>160</v>
      </c>
      <c r="AB45" s="48">
        <f t="shared" si="2"/>
        <v>71721</v>
      </c>
      <c r="AC45" s="46">
        <f t="shared" si="3"/>
        <v>28947</v>
      </c>
      <c r="AD45" s="41"/>
      <c r="AE45" s="66">
        <v>610000</v>
      </c>
      <c r="AF45" s="66">
        <v>0</v>
      </c>
      <c r="AG45" s="66">
        <v>379765</v>
      </c>
      <c r="AH45" s="66">
        <v>1592</v>
      </c>
      <c r="AI45" s="53">
        <f t="shared" si="4"/>
        <v>991357</v>
      </c>
      <c r="AJ45" s="66">
        <v>6095</v>
      </c>
      <c r="AK45" s="53">
        <f t="shared" si="5"/>
        <v>985262</v>
      </c>
      <c r="AL45" s="41"/>
      <c r="AM45" s="89"/>
      <c r="AN45" s="41"/>
    </row>
    <row r="46" spans="1:40" ht="22.5" customHeight="1">
      <c r="A46" s="4">
        <f t="shared" si="6"/>
        <v>42</v>
      </c>
      <c r="B46" s="91" t="s">
        <v>312</v>
      </c>
      <c r="C46" s="91">
        <v>9521</v>
      </c>
      <c r="D46" s="92" t="s">
        <v>105</v>
      </c>
      <c r="E46" s="65">
        <f aca="true" t="shared" si="7" ref="E46:E77">IF(F46="Y",1," ")</f>
        <v>1</v>
      </c>
      <c r="F46" s="144" t="s">
        <v>326</v>
      </c>
      <c r="G46" s="99">
        <v>50005</v>
      </c>
      <c r="H46" s="100">
        <v>608</v>
      </c>
      <c r="I46" s="100"/>
      <c r="J46" s="100">
        <v>0</v>
      </c>
      <c r="K46" s="100">
        <v>8000</v>
      </c>
      <c r="L46" s="100">
        <v>0</v>
      </c>
      <c r="M46" s="100">
        <v>0</v>
      </c>
      <c r="N46" s="100">
        <v>5177</v>
      </c>
      <c r="O46" s="100">
        <v>25930</v>
      </c>
      <c r="P46" s="100">
        <v>682</v>
      </c>
      <c r="Q46" s="53">
        <f t="shared" si="1"/>
        <v>90402</v>
      </c>
      <c r="R46" s="10"/>
      <c r="S46" s="66">
        <v>55442</v>
      </c>
      <c r="T46" s="66">
        <v>4139</v>
      </c>
      <c r="U46" s="66">
        <v>22</v>
      </c>
      <c r="V46" s="66">
        <v>748</v>
      </c>
      <c r="W46" s="66">
        <v>12852</v>
      </c>
      <c r="X46" s="66">
        <v>8150</v>
      </c>
      <c r="Y46" s="66">
        <v>328</v>
      </c>
      <c r="Z46" s="66">
        <v>3744</v>
      </c>
      <c r="AA46" s="66">
        <v>8726</v>
      </c>
      <c r="AB46" s="48">
        <f t="shared" si="2"/>
        <v>94151</v>
      </c>
      <c r="AC46" s="46">
        <f t="shared" si="3"/>
        <v>-3749</v>
      </c>
      <c r="AD46" s="41"/>
      <c r="AE46" s="66">
        <v>1520000</v>
      </c>
      <c r="AF46" s="66">
        <v>0</v>
      </c>
      <c r="AG46" s="66">
        <v>101793</v>
      </c>
      <c r="AH46" s="66"/>
      <c r="AI46" s="53">
        <f t="shared" si="4"/>
        <v>1621793</v>
      </c>
      <c r="AJ46" s="66">
        <v>12935</v>
      </c>
      <c r="AK46" s="53">
        <f t="shared" si="5"/>
        <v>1608858</v>
      </c>
      <c r="AL46" s="41"/>
      <c r="AM46" s="89"/>
      <c r="AN46" s="41"/>
    </row>
    <row r="47" spans="1:40" ht="22.5" customHeight="1">
      <c r="A47" s="4">
        <f t="shared" si="6"/>
        <v>43</v>
      </c>
      <c r="B47" s="91" t="s">
        <v>312</v>
      </c>
      <c r="C47" s="91">
        <v>9561</v>
      </c>
      <c r="D47" s="92" t="s">
        <v>120</v>
      </c>
      <c r="E47" s="65">
        <f t="shared" si="7"/>
        <v>1</v>
      </c>
      <c r="F47" s="144" t="s">
        <v>326</v>
      </c>
      <c r="G47" s="99">
        <v>6379</v>
      </c>
      <c r="H47" s="100">
        <v>0</v>
      </c>
      <c r="I47" s="100">
        <v>0</v>
      </c>
      <c r="J47" s="100">
        <v>0</v>
      </c>
      <c r="K47" s="100"/>
      <c r="L47" s="100">
        <v>0</v>
      </c>
      <c r="M47" s="100">
        <v>10175</v>
      </c>
      <c r="N47" s="100">
        <v>600</v>
      </c>
      <c r="O47" s="100">
        <v>0</v>
      </c>
      <c r="P47" s="100">
        <v>14594</v>
      </c>
      <c r="Q47" s="53">
        <f t="shared" si="1"/>
        <v>31748</v>
      </c>
      <c r="R47" s="10"/>
      <c r="S47" s="66">
        <v>5500</v>
      </c>
      <c r="T47" s="66">
        <v>0</v>
      </c>
      <c r="U47" s="66">
        <v>4339</v>
      </c>
      <c r="V47" s="66">
        <v>0</v>
      </c>
      <c r="W47" s="66">
        <v>13891</v>
      </c>
      <c r="X47" s="66">
        <v>759</v>
      </c>
      <c r="Y47" s="66">
        <v>0</v>
      </c>
      <c r="Z47" s="66">
        <v>0</v>
      </c>
      <c r="AA47" s="66"/>
      <c r="AB47" s="48">
        <f t="shared" si="2"/>
        <v>24489</v>
      </c>
      <c r="AC47" s="46">
        <f t="shared" si="3"/>
        <v>7259</v>
      </c>
      <c r="AD47" s="41"/>
      <c r="AE47" s="66"/>
      <c r="AF47" s="66">
        <v>0</v>
      </c>
      <c r="AG47" s="66">
        <v>376718</v>
      </c>
      <c r="AH47" s="66">
        <v>0</v>
      </c>
      <c r="AI47" s="53">
        <f t="shared" si="4"/>
        <v>376718</v>
      </c>
      <c r="AJ47" s="66">
        <v>0</v>
      </c>
      <c r="AK47" s="53">
        <f t="shared" si="5"/>
        <v>376718</v>
      </c>
      <c r="AL47" s="41"/>
      <c r="AM47" s="89"/>
      <c r="AN47" s="41"/>
    </row>
    <row r="48" spans="1:56" s="152" customFormat="1" ht="22.5" customHeight="1">
      <c r="A48" s="4">
        <f t="shared" si="6"/>
        <v>44</v>
      </c>
      <c r="B48" s="91" t="s">
        <v>312</v>
      </c>
      <c r="C48" s="91">
        <v>9523</v>
      </c>
      <c r="D48" s="92" t="s">
        <v>122</v>
      </c>
      <c r="E48" s="65">
        <f t="shared" si="7"/>
        <v>1</v>
      </c>
      <c r="F48" s="144" t="s">
        <v>326</v>
      </c>
      <c r="G48" s="99">
        <v>96627</v>
      </c>
      <c r="H48" s="100">
        <v>3340</v>
      </c>
      <c r="I48" s="100">
        <v>6539</v>
      </c>
      <c r="J48" s="100">
        <v>183325</v>
      </c>
      <c r="K48" s="100">
        <v>0</v>
      </c>
      <c r="L48" s="100">
        <v>0</v>
      </c>
      <c r="M48" s="100"/>
      <c r="N48" s="100">
        <v>11586</v>
      </c>
      <c r="O48" s="100"/>
      <c r="P48" s="100">
        <v>0</v>
      </c>
      <c r="Q48" s="53">
        <f t="shared" si="1"/>
        <v>301417</v>
      </c>
      <c r="R48" s="10"/>
      <c r="S48" s="66"/>
      <c r="T48" s="66"/>
      <c r="U48" s="66">
        <v>16102</v>
      </c>
      <c r="V48" s="66">
        <v>26957</v>
      </c>
      <c r="W48" s="66">
        <v>22102</v>
      </c>
      <c r="X48" s="66">
        <v>12785</v>
      </c>
      <c r="Y48" s="66">
        <v>840</v>
      </c>
      <c r="Z48" s="66">
        <v>0</v>
      </c>
      <c r="AA48" s="66">
        <v>0</v>
      </c>
      <c r="AB48" s="48">
        <f t="shared" si="2"/>
        <v>78786</v>
      </c>
      <c r="AC48" s="46">
        <f t="shared" si="3"/>
        <v>222631</v>
      </c>
      <c r="AD48" s="41"/>
      <c r="AE48" s="66">
        <v>840652</v>
      </c>
      <c r="AF48" s="66">
        <v>0</v>
      </c>
      <c r="AG48" s="66">
        <v>452861</v>
      </c>
      <c r="AH48" s="66">
        <v>432</v>
      </c>
      <c r="AI48" s="53">
        <f t="shared" si="4"/>
        <v>1293945</v>
      </c>
      <c r="AJ48" s="66">
        <v>0</v>
      </c>
      <c r="AK48" s="53">
        <f t="shared" si="5"/>
        <v>1293945</v>
      </c>
      <c r="AL48" s="41"/>
      <c r="AM48" s="89"/>
      <c r="AN48" s="41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</row>
    <row r="49" spans="1:40" ht="22.5" customHeight="1">
      <c r="A49" s="4">
        <f t="shared" si="6"/>
        <v>45</v>
      </c>
      <c r="B49" s="91" t="s">
        <v>312</v>
      </c>
      <c r="C49" s="91">
        <v>9598</v>
      </c>
      <c r="D49" s="92" t="s">
        <v>132</v>
      </c>
      <c r="E49" s="65">
        <f t="shared" si="7"/>
        <v>1</v>
      </c>
      <c r="F49" s="144" t="s">
        <v>326</v>
      </c>
      <c r="G49" s="99">
        <v>59099</v>
      </c>
      <c r="H49" s="100">
        <v>379</v>
      </c>
      <c r="I49" s="100">
        <v>496</v>
      </c>
      <c r="J49" s="100">
        <v>0</v>
      </c>
      <c r="K49" s="100">
        <v>2500</v>
      </c>
      <c r="L49" s="100">
        <v>0</v>
      </c>
      <c r="M49" s="100">
        <v>14003</v>
      </c>
      <c r="N49" s="100">
        <v>5115</v>
      </c>
      <c r="O49" s="100">
        <v>2703</v>
      </c>
      <c r="P49" s="100">
        <v>880</v>
      </c>
      <c r="Q49" s="53">
        <f t="shared" si="1"/>
        <v>85175</v>
      </c>
      <c r="R49" s="10"/>
      <c r="S49" s="66">
        <v>17332</v>
      </c>
      <c r="T49" s="66">
        <v>0</v>
      </c>
      <c r="U49" s="66"/>
      <c r="V49" s="66">
        <v>4771</v>
      </c>
      <c r="W49" s="66">
        <v>27857</v>
      </c>
      <c r="X49" s="66">
        <v>15218</v>
      </c>
      <c r="Y49" s="66"/>
      <c r="Z49" s="66">
        <v>1370</v>
      </c>
      <c r="AA49" s="66"/>
      <c r="AB49" s="48">
        <f t="shared" si="2"/>
        <v>66548</v>
      </c>
      <c r="AC49" s="46">
        <f t="shared" si="3"/>
        <v>18627</v>
      </c>
      <c r="AD49" s="41"/>
      <c r="AE49" s="66">
        <v>1805000</v>
      </c>
      <c r="AF49" s="66">
        <v>80000</v>
      </c>
      <c r="AG49" s="66">
        <v>132550</v>
      </c>
      <c r="AH49" s="66">
        <v>996</v>
      </c>
      <c r="AI49" s="53">
        <f t="shared" si="4"/>
        <v>2018546</v>
      </c>
      <c r="AJ49" s="66">
        <v>191</v>
      </c>
      <c r="AK49" s="53">
        <f t="shared" si="5"/>
        <v>2018355</v>
      </c>
      <c r="AL49" s="41"/>
      <c r="AM49" s="89"/>
      <c r="AN49" s="41"/>
    </row>
    <row r="50" spans="1:40" ht="22.5" customHeight="1">
      <c r="A50" s="4">
        <f t="shared" si="6"/>
        <v>46</v>
      </c>
      <c r="B50" s="91" t="s">
        <v>312</v>
      </c>
      <c r="C50" s="91">
        <v>16010</v>
      </c>
      <c r="D50" s="92" t="s">
        <v>286</v>
      </c>
      <c r="E50" s="65">
        <f t="shared" si="7"/>
        <v>1</v>
      </c>
      <c r="F50" s="144" t="s">
        <v>326</v>
      </c>
      <c r="G50" s="99">
        <v>48009</v>
      </c>
      <c r="H50" s="100">
        <v>1640</v>
      </c>
      <c r="I50" s="100">
        <v>11008</v>
      </c>
      <c r="J50" s="100">
        <v>0</v>
      </c>
      <c r="K50" s="100">
        <v>4000</v>
      </c>
      <c r="L50" s="100">
        <v>0</v>
      </c>
      <c r="M50" s="100">
        <v>18755</v>
      </c>
      <c r="N50" s="100">
        <v>8021</v>
      </c>
      <c r="O50" s="100"/>
      <c r="P50" s="100"/>
      <c r="Q50" s="53">
        <f t="shared" si="1"/>
        <v>91433</v>
      </c>
      <c r="R50" s="10"/>
      <c r="S50" s="66">
        <v>6632</v>
      </c>
      <c r="T50" s="66"/>
      <c r="U50" s="66">
        <v>11425</v>
      </c>
      <c r="V50" s="66">
        <v>1291</v>
      </c>
      <c r="W50" s="66">
        <v>19892</v>
      </c>
      <c r="X50" s="66">
        <v>22334</v>
      </c>
      <c r="Y50" s="66">
        <v>4919</v>
      </c>
      <c r="Z50" s="66"/>
      <c r="AA50" s="66">
        <v>9561</v>
      </c>
      <c r="AB50" s="48">
        <f t="shared" si="2"/>
        <v>76054</v>
      </c>
      <c r="AC50" s="46">
        <f t="shared" si="3"/>
        <v>15379</v>
      </c>
      <c r="AD50" s="41"/>
      <c r="AE50" s="66">
        <v>775171</v>
      </c>
      <c r="AF50" s="66">
        <v>11920</v>
      </c>
      <c r="AG50" s="66">
        <v>184327</v>
      </c>
      <c r="AH50" s="66">
        <v>1105</v>
      </c>
      <c r="AI50" s="53">
        <f t="shared" si="4"/>
        <v>972523</v>
      </c>
      <c r="AJ50" s="66">
        <v>1798</v>
      </c>
      <c r="AK50" s="53">
        <f t="shared" si="5"/>
        <v>970725</v>
      </c>
      <c r="AL50" s="41"/>
      <c r="AM50" s="89"/>
      <c r="AN50" s="41"/>
    </row>
    <row r="51" spans="1:40" ht="22.5" customHeight="1">
      <c r="A51" s="4">
        <f t="shared" si="6"/>
        <v>47</v>
      </c>
      <c r="B51" s="91" t="s">
        <v>312</v>
      </c>
      <c r="C51" s="91">
        <v>9576</v>
      </c>
      <c r="D51" s="92" t="s">
        <v>123</v>
      </c>
      <c r="E51" s="65" t="str">
        <f t="shared" si="7"/>
        <v> </v>
      </c>
      <c r="F51" s="144" t="s">
        <v>327</v>
      </c>
      <c r="G51" s="99">
        <v>144021</v>
      </c>
      <c r="H51" s="100">
        <v>0</v>
      </c>
      <c r="I51" s="100">
        <v>5895</v>
      </c>
      <c r="J51" s="100">
        <v>0</v>
      </c>
      <c r="K51" s="100">
        <v>3000</v>
      </c>
      <c r="L51" s="100">
        <v>0</v>
      </c>
      <c r="M51" s="100">
        <v>2852</v>
      </c>
      <c r="N51" s="100">
        <v>13883</v>
      </c>
      <c r="O51" s="100">
        <v>0</v>
      </c>
      <c r="P51" s="100">
        <v>145</v>
      </c>
      <c r="Q51" s="53">
        <f t="shared" si="1"/>
        <v>169796</v>
      </c>
      <c r="R51" s="10"/>
      <c r="S51" s="66">
        <v>51857</v>
      </c>
      <c r="T51" s="66">
        <v>0</v>
      </c>
      <c r="U51" s="66">
        <v>0</v>
      </c>
      <c r="V51" s="66">
        <v>23913</v>
      </c>
      <c r="W51" s="66">
        <v>12372</v>
      </c>
      <c r="X51" s="66">
        <v>4540</v>
      </c>
      <c r="Y51" s="66">
        <v>19770</v>
      </c>
      <c r="Z51" s="66">
        <v>18619</v>
      </c>
      <c r="AA51" s="66">
        <v>1556</v>
      </c>
      <c r="AB51" s="48">
        <f t="shared" si="2"/>
        <v>132627</v>
      </c>
      <c r="AC51" s="46">
        <f t="shared" si="3"/>
        <v>37169</v>
      </c>
      <c r="AD51" s="41"/>
      <c r="AE51" s="66">
        <v>1345000</v>
      </c>
      <c r="AF51" s="66">
        <v>238127</v>
      </c>
      <c r="AG51" s="66">
        <v>346941</v>
      </c>
      <c r="AH51" s="66">
        <v>0</v>
      </c>
      <c r="AI51" s="53">
        <f t="shared" si="4"/>
        <v>1930068</v>
      </c>
      <c r="AJ51" s="66">
        <v>0</v>
      </c>
      <c r="AK51" s="53">
        <f t="shared" si="5"/>
        <v>1930068</v>
      </c>
      <c r="AL51" s="41"/>
      <c r="AM51" s="89"/>
      <c r="AN51" s="41"/>
    </row>
    <row r="52" spans="1:40" ht="22.5" customHeight="1">
      <c r="A52" s="4">
        <f t="shared" si="6"/>
        <v>48</v>
      </c>
      <c r="B52" s="91" t="s">
        <v>312</v>
      </c>
      <c r="C52" s="91">
        <v>9510</v>
      </c>
      <c r="D52" s="92" t="s">
        <v>103</v>
      </c>
      <c r="E52" s="65">
        <f t="shared" si="7"/>
        <v>1</v>
      </c>
      <c r="F52" s="144" t="s">
        <v>326</v>
      </c>
      <c r="G52" s="99">
        <v>48052</v>
      </c>
      <c r="H52" s="100">
        <v>250</v>
      </c>
      <c r="I52" s="100">
        <v>0</v>
      </c>
      <c r="J52" s="100">
        <v>2280</v>
      </c>
      <c r="K52" s="100">
        <v>0</v>
      </c>
      <c r="L52" s="100">
        <v>0</v>
      </c>
      <c r="M52" s="100">
        <v>9314</v>
      </c>
      <c r="N52" s="100">
        <v>642</v>
      </c>
      <c r="O52" s="100">
        <v>6833</v>
      </c>
      <c r="P52" s="100"/>
      <c r="Q52" s="53">
        <f t="shared" si="1"/>
        <v>67371</v>
      </c>
      <c r="R52" s="10"/>
      <c r="S52" s="66">
        <v>29627</v>
      </c>
      <c r="T52" s="66">
        <v>3758</v>
      </c>
      <c r="U52" s="66">
        <v>1290</v>
      </c>
      <c r="V52" s="66">
        <v>1213</v>
      </c>
      <c r="W52" s="66">
        <v>15356</v>
      </c>
      <c r="X52" s="66">
        <v>10289</v>
      </c>
      <c r="Y52" s="66">
        <v>350</v>
      </c>
      <c r="Z52" s="66">
        <v>828</v>
      </c>
      <c r="AA52" s="66">
        <v>1191</v>
      </c>
      <c r="AB52" s="48">
        <f t="shared" si="2"/>
        <v>63902</v>
      </c>
      <c r="AC52" s="46">
        <f t="shared" si="3"/>
        <v>3469</v>
      </c>
      <c r="AD52" s="41"/>
      <c r="AE52" s="66">
        <v>695000</v>
      </c>
      <c r="AF52" s="66"/>
      <c r="AG52" s="66">
        <v>22746</v>
      </c>
      <c r="AH52" s="66">
        <v>1530</v>
      </c>
      <c r="AI52" s="53">
        <f t="shared" si="4"/>
        <v>719276</v>
      </c>
      <c r="AJ52" s="66">
        <v>11373</v>
      </c>
      <c r="AK52" s="53">
        <f t="shared" si="5"/>
        <v>707903</v>
      </c>
      <c r="AL52" s="41"/>
      <c r="AM52" s="89"/>
      <c r="AN52" s="41"/>
    </row>
    <row r="53" spans="1:40" ht="22.5" customHeight="1">
      <c r="A53" s="4">
        <f t="shared" si="6"/>
        <v>49</v>
      </c>
      <c r="B53" s="91" t="s">
        <v>312</v>
      </c>
      <c r="C53" s="91">
        <v>13590</v>
      </c>
      <c r="D53" s="92" t="s">
        <v>104</v>
      </c>
      <c r="E53" s="65">
        <f t="shared" si="7"/>
        <v>1</v>
      </c>
      <c r="F53" s="144" t="s">
        <v>326</v>
      </c>
      <c r="G53" s="99">
        <v>68373</v>
      </c>
      <c r="H53" s="100">
        <v>0</v>
      </c>
      <c r="I53" s="100">
        <v>1710</v>
      </c>
      <c r="J53" s="100">
        <v>0</v>
      </c>
      <c r="K53" s="100">
        <v>0</v>
      </c>
      <c r="L53" s="100">
        <v>4900</v>
      </c>
      <c r="M53" s="100">
        <v>13180</v>
      </c>
      <c r="N53" s="100">
        <v>26761</v>
      </c>
      <c r="O53" s="100">
        <v>11346</v>
      </c>
      <c r="P53" s="100">
        <v>2323</v>
      </c>
      <c r="Q53" s="53">
        <f t="shared" si="1"/>
        <v>128593</v>
      </c>
      <c r="R53" s="10"/>
      <c r="S53" s="66">
        <v>78027</v>
      </c>
      <c r="T53" s="66">
        <v>0</v>
      </c>
      <c r="U53" s="66">
        <v>0</v>
      </c>
      <c r="V53" s="66">
        <v>21364</v>
      </c>
      <c r="W53" s="66">
        <v>40324</v>
      </c>
      <c r="X53" s="66">
        <v>22423</v>
      </c>
      <c r="Y53" s="66">
        <v>1998</v>
      </c>
      <c r="Z53" s="66">
        <v>0</v>
      </c>
      <c r="AA53" s="66"/>
      <c r="AB53" s="48">
        <f t="shared" si="2"/>
        <v>164136</v>
      </c>
      <c r="AC53" s="46">
        <f t="shared" si="3"/>
        <v>-35543</v>
      </c>
      <c r="AD53" s="41"/>
      <c r="AE53" s="66">
        <v>2273000</v>
      </c>
      <c r="AF53" s="66">
        <v>0</v>
      </c>
      <c r="AG53" s="66">
        <v>535063</v>
      </c>
      <c r="AH53" s="66">
        <v>6063</v>
      </c>
      <c r="AI53" s="53">
        <f t="shared" si="4"/>
        <v>2814126</v>
      </c>
      <c r="AJ53" s="66">
        <v>12160</v>
      </c>
      <c r="AK53" s="53">
        <f t="shared" si="5"/>
        <v>2801966</v>
      </c>
      <c r="AL53" s="41"/>
      <c r="AM53" s="89"/>
      <c r="AN53" s="41"/>
    </row>
    <row r="54" spans="1:40" ht="22.5" customHeight="1">
      <c r="A54" s="4">
        <f t="shared" si="6"/>
        <v>50</v>
      </c>
      <c r="B54" s="91" t="s">
        <v>312</v>
      </c>
      <c r="C54" s="91">
        <v>9524</v>
      </c>
      <c r="D54" s="92" t="s">
        <v>106</v>
      </c>
      <c r="E54" s="65">
        <f t="shared" si="7"/>
        <v>1</v>
      </c>
      <c r="F54" s="144" t="s">
        <v>326</v>
      </c>
      <c r="G54" s="99">
        <v>62967</v>
      </c>
      <c r="H54" s="100">
        <v>0</v>
      </c>
      <c r="I54" s="100">
        <v>0</v>
      </c>
      <c r="J54" s="100"/>
      <c r="K54" s="100"/>
      <c r="L54" s="100"/>
      <c r="M54" s="100">
        <v>37195</v>
      </c>
      <c r="N54" s="100">
        <v>45360</v>
      </c>
      <c r="O54" s="100">
        <v>49092</v>
      </c>
      <c r="P54" s="100">
        <v>2456</v>
      </c>
      <c r="Q54" s="53">
        <f t="shared" si="1"/>
        <v>197070</v>
      </c>
      <c r="R54" s="10"/>
      <c r="S54" s="66">
        <v>81335</v>
      </c>
      <c r="T54" s="66">
        <v>0</v>
      </c>
      <c r="U54" s="66"/>
      <c r="V54" s="66">
        <v>17596</v>
      </c>
      <c r="W54" s="66">
        <v>101778</v>
      </c>
      <c r="X54" s="66">
        <v>12512</v>
      </c>
      <c r="Y54" s="66"/>
      <c r="Z54" s="66"/>
      <c r="AA54" s="66"/>
      <c r="AB54" s="48">
        <f t="shared" si="2"/>
        <v>213221</v>
      </c>
      <c r="AC54" s="46">
        <f t="shared" si="3"/>
        <v>-16151</v>
      </c>
      <c r="AD54" s="41"/>
      <c r="AE54" s="66">
        <v>3068627</v>
      </c>
      <c r="AF54" s="66">
        <v>0</v>
      </c>
      <c r="AG54" s="66">
        <v>870749</v>
      </c>
      <c r="AH54" s="66">
        <v>414</v>
      </c>
      <c r="AI54" s="53">
        <f t="shared" si="4"/>
        <v>3939790</v>
      </c>
      <c r="AJ54" s="66">
        <v>7977</v>
      </c>
      <c r="AK54" s="53">
        <f t="shared" si="5"/>
        <v>3931813</v>
      </c>
      <c r="AL54" s="41"/>
      <c r="AM54" s="89"/>
      <c r="AN54" s="41"/>
    </row>
    <row r="55" spans="1:40" ht="22.5" customHeight="1">
      <c r="A55" s="4">
        <f t="shared" si="6"/>
        <v>51</v>
      </c>
      <c r="B55" s="91" t="s">
        <v>312</v>
      </c>
      <c r="C55" s="91">
        <v>9525</v>
      </c>
      <c r="D55" s="92" t="s">
        <v>107</v>
      </c>
      <c r="E55" s="65">
        <f t="shared" si="7"/>
        <v>1</v>
      </c>
      <c r="F55" s="144" t="s">
        <v>326</v>
      </c>
      <c r="G55" s="99">
        <v>122265</v>
      </c>
      <c r="H55" s="100">
        <v>5349</v>
      </c>
      <c r="I55" s="100">
        <v>1709</v>
      </c>
      <c r="J55" s="100"/>
      <c r="K55" s="100">
        <v>20000</v>
      </c>
      <c r="L55" s="100">
        <v>0</v>
      </c>
      <c r="M55" s="100">
        <v>26885</v>
      </c>
      <c r="N55" s="100">
        <v>7345</v>
      </c>
      <c r="O55" s="100">
        <v>9511</v>
      </c>
      <c r="P55" s="100">
        <v>317</v>
      </c>
      <c r="Q55" s="53">
        <f t="shared" si="1"/>
        <v>193381</v>
      </c>
      <c r="R55" s="10"/>
      <c r="S55" s="66">
        <v>61090</v>
      </c>
      <c r="T55" s="66">
        <v>19077</v>
      </c>
      <c r="U55" s="66">
        <v>23179</v>
      </c>
      <c r="V55" s="66">
        <v>54619</v>
      </c>
      <c r="W55" s="66">
        <v>4367</v>
      </c>
      <c r="X55" s="66">
        <v>45787</v>
      </c>
      <c r="Y55" s="66">
        <v>3490</v>
      </c>
      <c r="Z55" s="66">
        <v>5777</v>
      </c>
      <c r="AA55" s="66">
        <v>12021</v>
      </c>
      <c r="AB55" s="48">
        <f t="shared" si="2"/>
        <v>229407</v>
      </c>
      <c r="AC55" s="46">
        <f t="shared" si="3"/>
        <v>-36026</v>
      </c>
      <c r="AD55" s="41"/>
      <c r="AE55" s="66">
        <v>1370000</v>
      </c>
      <c r="AF55" s="66">
        <v>39040</v>
      </c>
      <c r="AG55" s="66">
        <v>155020</v>
      </c>
      <c r="AH55" s="66">
        <v>4968</v>
      </c>
      <c r="AI55" s="53">
        <f t="shared" si="4"/>
        <v>1569028</v>
      </c>
      <c r="AJ55" s="66">
        <v>10091</v>
      </c>
      <c r="AK55" s="53">
        <f t="shared" si="5"/>
        <v>1558937</v>
      </c>
      <c r="AL55" s="41"/>
      <c r="AM55" s="89"/>
      <c r="AN55" s="41"/>
    </row>
    <row r="56" spans="1:40" ht="22.5" customHeight="1">
      <c r="A56" s="4">
        <f t="shared" si="6"/>
        <v>52</v>
      </c>
      <c r="B56" s="91" t="s">
        <v>312</v>
      </c>
      <c r="C56" s="91">
        <v>9526</v>
      </c>
      <c r="D56" s="92" t="s">
        <v>108</v>
      </c>
      <c r="E56" s="65">
        <f t="shared" si="7"/>
        <v>1</v>
      </c>
      <c r="F56" s="144" t="s">
        <v>326</v>
      </c>
      <c r="G56" s="99">
        <v>9999</v>
      </c>
      <c r="H56" s="100"/>
      <c r="I56" s="100">
        <v>0</v>
      </c>
      <c r="J56" s="100">
        <v>0</v>
      </c>
      <c r="K56" s="100">
        <v>0</v>
      </c>
      <c r="L56" s="100"/>
      <c r="M56" s="100">
        <v>17092</v>
      </c>
      <c r="N56" s="100">
        <v>1589</v>
      </c>
      <c r="O56" s="100"/>
      <c r="P56" s="100"/>
      <c r="Q56" s="53">
        <f t="shared" si="1"/>
        <v>28680</v>
      </c>
      <c r="R56" s="10"/>
      <c r="S56" s="66">
        <v>4390</v>
      </c>
      <c r="T56" s="66">
        <v>0</v>
      </c>
      <c r="U56" s="66"/>
      <c r="V56" s="66">
        <v>6302</v>
      </c>
      <c r="W56" s="66">
        <v>14498</v>
      </c>
      <c r="X56" s="66">
        <v>8552</v>
      </c>
      <c r="Y56" s="66">
        <v>0</v>
      </c>
      <c r="Z56" s="66">
        <v>0</v>
      </c>
      <c r="AA56" s="66">
        <v>0</v>
      </c>
      <c r="AB56" s="48">
        <f t="shared" si="2"/>
        <v>33742</v>
      </c>
      <c r="AC56" s="46">
        <f t="shared" si="3"/>
        <v>-5062</v>
      </c>
      <c r="AD56" s="41"/>
      <c r="AE56" s="66">
        <v>1109000</v>
      </c>
      <c r="AF56" s="66">
        <v>20000</v>
      </c>
      <c r="AG56" s="66">
        <v>36075</v>
      </c>
      <c r="AH56" s="66">
        <v>0</v>
      </c>
      <c r="AI56" s="53">
        <f t="shared" si="4"/>
        <v>1165075</v>
      </c>
      <c r="AJ56" s="66"/>
      <c r="AK56" s="53">
        <f t="shared" si="5"/>
        <v>1165075</v>
      </c>
      <c r="AL56" s="41"/>
      <c r="AM56" s="89"/>
      <c r="AN56" s="41"/>
    </row>
    <row r="57" spans="1:40" ht="22.5" customHeight="1">
      <c r="A57" s="4">
        <f t="shared" si="6"/>
        <v>53</v>
      </c>
      <c r="B57" s="91" t="s">
        <v>312</v>
      </c>
      <c r="C57" s="91">
        <v>9527</v>
      </c>
      <c r="D57" s="92" t="s">
        <v>110</v>
      </c>
      <c r="E57" s="65">
        <f t="shared" si="7"/>
        <v>1</v>
      </c>
      <c r="F57" s="144" t="s">
        <v>326</v>
      </c>
      <c r="G57" s="99">
        <v>73049</v>
      </c>
      <c r="H57" s="100">
        <v>0</v>
      </c>
      <c r="I57" s="100">
        <v>0</v>
      </c>
      <c r="J57" s="100">
        <v>0</v>
      </c>
      <c r="K57" s="100">
        <v>0</v>
      </c>
      <c r="L57" s="100"/>
      <c r="M57" s="100"/>
      <c r="N57" s="100">
        <v>13770</v>
      </c>
      <c r="O57" s="100">
        <v>15523</v>
      </c>
      <c r="P57" s="100">
        <v>300</v>
      </c>
      <c r="Q57" s="53">
        <f t="shared" si="1"/>
        <v>102642</v>
      </c>
      <c r="R57" s="10"/>
      <c r="S57" s="66">
        <v>61549</v>
      </c>
      <c r="T57" s="66">
        <v>0</v>
      </c>
      <c r="U57" s="66"/>
      <c r="V57" s="66">
        <v>17913</v>
      </c>
      <c r="W57" s="66">
        <v>43115</v>
      </c>
      <c r="X57" s="66">
        <v>14672</v>
      </c>
      <c r="Y57" s="66">
        <v>8172</v>
      </c>
      <c r="Z57" s="66">
        <v>6085</v>
      </c>
      <c r="AA57" s="66">
        <v>1034</v>
      </c>
      <c r="AB57" s="48">
        <f t="shared" si="2"/>
        <v>152540</v>
      </c>
      <c r="AC57" s="46">
        <f t="shared" si="3"/>
        <v>-49898</v>
      </c>
      <c r="AD57" s="41"/>
      <c r="AE57" s="66">
        <v>1955000</v>
      </c>
      <c r="AF57" s="66">
        <v>0</v>
      </c>
      <c r="AG57" s="66">
        <v>256096</v>
      </c>
      <c r="AH57" s="66">
        <v>7185</v>
      </c>
      <c r="AI57" s="53">
        <f t="shared" si="4"/>
        <v>2218281</v>
      </c>
      <c r="AJ57" s="66">
        <v>6326</v>
      </c>
      <c r="AK57" s="53">
        <f t="shared" si="5"/>
        <v>2211955</v>
      </c>
      <c r="AL57" s="41"/>
      <c r="AM57" s="89"/>
      <c r="AN57" s="41"/>
    </row>
    <row r="58" spans="1:40" ht="22.5" customHeight="1">
      <c r="A58" s="4">
        <f t="shared" si="6"/>
        <v>54</v>
      </c>
      <c r="B58" s="91" t="s">
        <v>312</v>
      </c>
      <c r="C58" s="91">
        <v>9545</v>
      </c>
      <c r="D58" s="92" t="s">
        <v>287</v>
      </c>
      <c r="E58" s="65">
        <f t="shared" si="7"/>
        <v>1</v>
      </c>
      <c r="F58" s="144" t="s">
        <v>326</v>
      </c>
      <c r="G58" s="99">
        <v>164239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100">
        <v>1718</v>
      </c>
      <c r="O58" s="100">
        <v>6554</v>
      </c>
      <c r="P58" s="100">
        <v>22473</v>
      </c>
      <c r="Q58" s="53">
        <f t="shared" si="1"/>
        <v>194984</v>
      </c>
      <c r="R58" s="10"/>
      <c r="S58" s="66">
        <v>58108</v>
      </c>
      <c r="T58" s="66">
        <v>0</v>
      </c>
      <c r="U58" s="66">
        <v>1604</v>
      </c>
      <c r="V58" s="66">
        <v>68430</v>
      </c>
      <c r="W58" s="66">
        <v>22475</v>
      </c>
      <c r="X58" s="66">
        <v>32205</v>
      </c>
      <c r="Y58" s="66">
        <v>1617</v>
      </c>
      <c r="Z58" s="66">
        <v>6435</v>
      </c>
      <c r="AA58" s="66">
        <v>21973</v>
      </c>
      <c r="AB58" s="48">
        <f t="shared" si="2"/>
        <v>212847</v>
      </c>
      <c r="AC58" s="46">
        <f t="shared" si="3"/>
        <v>-17863</v>
      </c>
      <c r="AD58" s="41"/>
      <c r="AE58" s="66">
        <v>860000</v>
      </c>
      <c r="AF58" s="66">
        <v>688471</v>
      </c>
      <c r="AG58" s="66">
        <v>70215</v>
      </c>
      <c r="AH58" s="66">
        <v>242796</v>
      </c>
      <c r="AI58" s="53">
        <f t="shared" si="4"/>
        <v>1861482</v>
      </c>
      <c r="AJ58" s="66">
        <v>92709</v>
      </c>
      <c r="AK58" s="53">
        <f t="shared" si="5"/>
        <v>1768773</v>
      </c>
      <c r="AL58" s="41"/>
      <c r="AM58" s="89"/>
      <c r="AN58" s="41"/>
    </row>
    <row r="59" spans="1:40" ht="22.5" customHeight="1">
      <c r="A59" s="4">
        <f t="shared" si="6"/>
        <v>55</v>
      </c>
      <c r="B59" s="91" t="s">
        <v>312</v>
      </c>
      <c r="C59" s="91">
        <v>9562</v>
      </c>
      <c r="D59" s="92" t="s">
        <v>121</v>
      </c>
      <c r="E59" s="65">
        <f t="shared" si="7"/>
        <v>1</v>
      </c>
      <c r="F59" s="144" t="s">
        <v>326</v>
      </c>
      <c r="G59" s="99">
        <v>10385</v>
      </c>
      <c r="H59" s="100"/>
      <c r="I59" s="100">
        <v>0</v>
      </c>
      <c r="J59" s="100">
        <v>0</v>
      </c>
      <c r="K59" s="100">
        <v>0</v>
      </c>
      <c r="L59" s="100">
        <v>0</v>
      </c>
      <c r="M59" s="100">
        <v>3137</v>
      </c>
      <c r="N59" s="100">
        <v>7432</v>
      </c>
      <c r="O59" s="100">
        <v>52</v>
      </c>
      <c r="P59" s="100">
        <v>-1522</v>
      </c>
      <c r="Q59" s="53">
        <f t="shared" si="1"/>
        <v>19484</v>
      </c>
      <c r="R59" s="10"/>
      <c r="S59" s="66">
        <v>4312</v>
      </c>
      <c r="T59" s="66">
        <v>0</v>
      </c>
      <c r="U59" s="66">
        <v>452</v>
      </c>
      <c r="V59" s="66">
        <v>33</v>
      </c>
      <c r="W59" s="66">
        <v>5584</v>
      </c>
      <c r="X59" s="66">
        <v>2857</v>
      </c>
      <c r="Y59" s="66">
        <v>260</v>
      </c>
      <c r="Z59" s="66">
        <v>100</v>
      </c>
      <c r="AA59" s="66">
        <v>541</v>
      </c>
      <c r="AB59" s="48">
        <f t="shared" si="2"/>
        <v>14139</v>
      </c>
      <c r="AC59" s="46">
        <f t="shared" si="3"/>
        <v>5345</v>
      </c>
      <c r="AD59" s="41"/>
      <c r="AE59" s="66">
        <v>290000</v>
      </c>
      <c r="AF59" s="66"/>
      <c r="AG59" s="66">
        <v>155888</v>
      </c>
      <c r="AH59" s="66">
        <v>0</v>
      </c>
      <c r="AI59" s="53">
        <f t="shared" si="4"/>
        <v>445888</v>
      </c>
      <c r="AJ59" s="66">
        <v>411</v>
      </c>
      <c r="AK59" s="53">
        <f t="shared" si="5"/>
        <v>445477</v>
      </c>
      <c r="AL59" s="41"/>
      <c r="AM59" s="89"/>
      <c r="AN59" s="41"/>
    </row>
    <row r="60" spans="1:40" ht="22.5" customHeight="1">
      <c r="A60" s="4">
        <f t="shared" si="6"/>
        <v>56</v>
      </c>
      <c r="B60" s="91" t="s">
        <v>312</v>
      </c>
      <c r="C60" s="91">
        <v>9599</v>
      </c>
      <c r="D60" s="92" t="s">
        <v>129</v>
      </c>
      <c r="E60" s="65">
        <f t="shared" si="7"/>
        <v>1</v>
      </c>
      <c r="F60" s="144" t="s">
        <v>326</v>
      </c>
      <c r="G60" s="99">
        <v>80844</v>
      </c>
      <c r="H60" s="100">
        <v>0</v>
      </c>
      <c r="I60" s="100">
        <v>1620</v>
      </c>
      <c r="J60" s="100">
        <v>0</v>
      </c>
      <c r="K60" s="100">
        <v>6000</v>
      </c>
      <c r="L60" s="100">
        <v>0</v>
      </c>
      <c r="M60" s="100">
        <v>25089</v>
      </c>
      <c r="N60" s="100">
        <v>8679</v>
      </c>
      <c r="O60" s="100">
        <v>7154</v>
      </c>
      <c r="P60" s="100">
        <v>217</v>
      </c>
      <c r="Q60" s="53">
        <f t="shared" si="1"/>
        <v>129603</v>
      </c>
      <c r="R60" s="10"/>
      <c r="S60" s="66">
        <v>53129</v>
      </c>
      <c r="T60" s="66">
        <v>4496</v>
      </c>
      <c r="U60" s="66">
        <v>1352</v>
      </c>
      <c r="V60" s="66">
        <v>20537</v>
      </c>
      <c r="W60" s="66">
        <v>29005</v>
      </c>
      <c r="X60" s="66">
        <v>17858</v>
      </c>
      <c r="Y60" s="66">
        <v>301</v>
      </c>
      <c r="Z60" s="66">
        <v>4800</v>
      </c>
      <c r="AA60" s="66">
        <v>2060</v>
      </c>
      <c r="AB60" s="48">
        <f t="shared" si="2"/>
        <v>133538</v>
      </c>
      <c r="AC60" s="46">
        <f t="shared" si="3"/>
        <v>-3935</v>
      </c>
      <c r="AD60" s="41"/>
      <c r="AE60" s="66">
        <v>2240000</v>
      </c>
      <c r="AF60" s="66">
        <v>0</v>
      </c>
      <c r="AG60" s="66">
        <v>177989</v>
      </c>
      <c r="AH60" s="66">
        <v>5010</v>
      </c>
      <c r="AI60" s="53">
        <f t="shared" si="4"/>
        <v>2422999</v>
      </c>
      <c r="AJ60" s="66">
        <v>8413</v>
      </c>
      <c r="AK60" s="53">
        <f t="shared" si="5"/>
        <v>2414586</v>
      </c>
      <c r="AL60" s="41"/>
      <c r="AM60" s="89"/>
      <c r="AN60" s="41"/>
    </row>
    <row r="61" spans="1:40" ht="22.5" customHeight="1">
      <c r="A61" s="4">
        <f t="shared" si="6"/>
        <v>57</v>
      </c>
      <c r="B61" s="91" t="s">
        <v>312</v>
      </c>
      <c r="C61" s="91">
        <v>9604</v>
      </c>
      <c r="D61" s="92" t="s">
        <v>130</v>
      </c>
      <c r="E61" s="65">
        <f t="shared" si="7"/>
        <v>1</v>
      </c>
      <c r="F61" s="144" t="s">
        <v>326</v>
      </c>
      <c r="G61" s="99">
        <v>100388</v>
      </c>
      <c r="H61" s="100">
        <v>1877</v>
      </c>
      <c r="I61" s="100">
        <v>0</v>
      </c>
      <c r="J61" s="100">
        <v>0</v>
      </c>
      <c r="K61" s="100"/>
      <c r="L61" s="100"/>
      <c r="M61" s="100">
        <v>45716</v>
      </c>
      <c r="N61" s="100">
        <v>24813</v>
      </c>
      <c r="O61" s="100">
        <v>11501</v>
      </c>
      <c r="P61" s="100">
        <v>299</v>
      </c>
      <c r="Q61" s="53">
        <f t="shared" si="1"/>
        <v>184594</v>
      </c>
      <c r="R61" s="10"/>
      <c r="S61" s="66">
        <v>52049</v>
      </c>
      <c r="T61" s="66">
        <v>32129</v>
      </c>
      <c r="U61" s="66">
        <v>908</v>
      </c>
      <c r="V61" s="66">
        <v>36057</v>
      </c>
      <c r="W61" s="66">
        <v>107164</v>
      </c>
      <c r="X61" s="66">
        <v>34417</v>
      </c>
      <c r="Y61" s="66">
        <v>1877</v>
      </c>
      <c r="Z61" s="66">
        <v>0</v>
      </c>
      <c r="AA61" s="66">
        <v>0</v>
      </c>
      <c r="AB61" s="48">
        <f t="shared" si="2"/>
        <v>264601</v>
      </c>
      <c r="AC61" s="46">
        <f t="shared" si="3"/>
        <v>-80007</v>
      </c>
      <c r="AD61" s="41"/>
      <c r="AE61" s="66">
        <v>2750000</v>
      </c>
      <c r="AF61" s="66">
        <v>615024</v>
      </c>
      <c r="AG61" s="66">
        <v>685658</v>
      </c>
      <c r="AH61" s="66">
        <v>15501</v>
      </c>
      <c r="AI61" s="53">
        <f t="shared" si="4"/>
        <v>4066183</v>
      </c>
      <c r="AJ61" s="66">
        <v>13994</v>
      </c>
      <c r="AK61" s="53">
        <f t="shared" si="5"/>
        <v>4052189</v>
      </c>
      <c r="AL61" s="41"/>
      <c r="AM61" s="89"/>
      <c r="AN61" s="41"/>
    </row>
    <row r="62" spans="1:40" ht="22.5" customHeight="1">
      <c r="A62" s="4">
        <f t="shared" si="6"/>
        <v>58</v>
      </c>
      <c r="B62" s="91" t="s">
        <v>312</v>
      </c>
      <c r="C62" s="91">
        <v>9606</v>
      </c>
      <c r="D62" s="92" t="s">
        <v>336</v>
      </c>
      <c r="E62" s="65">
        <f t="shared" si="7"/>
        <v>1</v>
      </c>
      <c r="F62" s="144" t="s">
        <v>326</v>
      </c>
      <c r="G62" s="99">
        <v>392788</v>
      </c>
      <c r="H62" s="100">
        <v>0</v>
      </c>
      <c r="I62" s="100">
        <v>12249</v>
      </c>
      <c r="J62" s="100"/>
      <c r="K62" s="100">
        <v>11052</v>
      </c>
      <c r="L62" s="100"/>
      <c r="M62" s="100">
        <v>27490</v>
      </c>
      <c r="N62" s="100">
        <v>32465</v>
      </c>
      <c r="O62" s="100">
        <v>0</v>
      </c>
      <c r="P62" s="100"/>
      <c r="Q62" s="53">
        <f t="shared" si="1"/>
        <v>476044</v>
      </c>
      <c r="R62" s="10"/>
      <c r="S62" s="66">
        <v>75707</v>
      </c>
      <c r="T62" s="66">
        <v>30550</v>
      </c>
      <c r="U62" s="66">
        <v>5006</v>
      </c>
      <c r="V62" s="66">
        <v>104361</v>
      </c>
      <c r="W62" s="66">
        <v>124925</v>
      </c>
      <c r="X62" s="66">
        <v>84972</v>
      </c>
      <c r="Y62" s="66">
        <v>9168</v>
      </c>
      <c r="Z62" s="66">
        <v>33976</v>
      </c>
      <c r="AA62" s="66">
        <v>0</v>
      </c>
      <c r="AB62" s="48">
        <f t="shared" si="2"/>
        <v>468665</v>
      </c>
      <c r="AC62" s="46">
        <f t="shared" si="3"/>
        <v>7379</v>
      </c>
      <c r="AD62" s="41"/>
      <c r="AE62" s="66">
        <v>2780000</v>
      </c>
      <c r="AF62" s="66">
        <v>0</v>
      </c>
      <c r="AG62" s="66">
        <v>810610</v>
      </c>
      <c r="AH62" s="66">
        <v>1408</v>
      </c>
      <c r="AI62" s="53">
        <f t="shared" si="4"/>
        <v>3592018</v>
      </c>
      <c r="AJ62" s="66">
        <v>24558</v>
      </c>
      <c r="AK62" s="53">
        <f t="shared" si="5"/>
        <v>3567460</v>
      </c>
      <c r="AL62" s="41"/>
      <c r="AM62" s="89"/>
      <c r="AN62" s="41"/>
    </row>
    <row r="63" spans="1:40" ht="22.5" customHeight="1">
      <c r="A63" s="4">
        <f t="shared" si="6"/>
        <v>59</v>
      </c>
      <c r="B63" s="91" t="s">
        <v>312</v>
      </c>
      <c r="C63" s="91">
        <v>9606</v>
      </c>
      <c r="D63" s="92" t="s">
        <v>299</v>
      </c>
      <c r="E63" s="65" t="str">
        <f t="shared" si="7"/>
        <v> </v>
      </c>
      <c r="F63" s="144" t="s">
        <v>327</v>
      </c>
      <c r="G63" s="99">
        <v>81518</v>
      </c>
      <c r="H63" s="100">
        <v>0</v>
      </c>
      <c r="I63" s="100">
        <v>5150</v>
      </c>
      <c r="J63" s="100">
        <v>0</v>
      </c>
      <c r="K63" s="100">
        <v>2603</v>
      </c>
      <c r="L63" s="100">
        <v>0</v>
      </c>
      <c r="M63" s="100">
        <v>3758</v>
      </c>
      <c r="N63" s="100">
        <v>0</v>
      </c>
      <c r="O63" s="100">
        <v>0</v>
      </c>
      <c r="P63" s="100">
        <v>950</v>
      </c>
      <c r="Q63" s="53">
        <f t="shared" si="1"/>
        <v>93979</v>
      </c>
      <c r="R63" s="10"/>
      <c r="S63" s="66">
        <v>58210</v>
      </c>
      <c r="T63" s="66">
        <v>3758</v>
      </c>
      <c r="U63" s="66">
        <v>431</v>
      </c>
      <c r="V63" s="66">
        <v>0</v>
      </c>
      <c r="W63" s="66">
        <v>14997</v>
      </c>
      <c r="X63" s="66">
        <v>1874</v>
      </c>
      <c r="Y63" s="66">
        <v>0</v>
      </c>
      <c r="Z63" s="66">
        <v>0</v>
      </c>
      <c r="AA63" s="66">
        <v>7770</v>
      </c>
      <c r="AB63" s="48">
        <f t="shared" si="2"/>
        <v>87040</v>
      </c>
      <c r="AC63" s="46">
        <f t="shared" si="3"/>
        <v>6939</v>
      </c>
      <c r="AD63" s="41"/>
      <c r="AE63" s="66">
        <v>0</v>
      </c>
      <c r="AF63" s="66">
        <v>0</v>
      </c>
      <c r="AG63" s="66">
        <v>21350</v>
      </c>
      <c r="AH63" s="66">
        <v>0</v>
      </c>
      <c r="AI63" s="53">
        <f t="shared" si="4"/>
        <v>21350</v>
      </c>
      <c r="AJ63" s="66">
        <v>2001</v>
      </c>
      <c r="AK63" s="53">
        <f t="shared" si="5"/>
        <v>19349</v>
      </c>
      <c r="AL63" s="41"/>
      <c r="AM63" s="89"/>
      <c r="AN63" s="41"/>
    </row>
    <row r="64" spans="1:40" ht="22.5" customHeight="1">
      <c r="A64" s="4">
        <f t="shared" si="6"/>
        <v>60</v>
      </c>
      <c r="B64" s="91" t="s">
        <v>312</v>
      </c>
      <c r="C64" s="91">
        <v>9594</v>
      </c>
      <c r="D64" s="92" t="s">
        <v>127</v>
      </c>
      <c r="E64" s="65">
        <f t="shared" si="7"/>
        <v>1</v>
      </c>
      <c r="F64" s="144" t="s">
        <v>326</v>
      </c>
      <c r="G64" s="99">
        <v>16596</v>
      </c>
      <c r="H64" s="100">
        <v>0</v>
      </c>
      <c r="I64" s="100">
        <v>285</v>
      </c>
      <c r="J64" s="100">
        <v>0</v>
      </c>
      <c r="K64" s="100">
        <v>400</v>
      </c>
      <c r="L64" s="100">
        <v>0</v>
      </c>
      <c r="M64" s="100">
        <v>13680</v>
      </c>
      <c r="N64" s="100">
        <v>6693</v>
      </c>
      <c r="O64" s="100">
        <v>20367</v>
      </c>
      <c r="P64" s="100">
        <v>1319</v>
      </c>
      <c r="Q64" s="53">
        <f t="shared" si="1"/>
        <v>59340</v>
      </c>
      <c r="R64" s="10"/>
      <c r="S64" s="66">
        <v>17777</v>
      </c>
      <c r="T64" s="66">
        <v>0</v>
      </c>
      <c r="U64" s="66">
        <v>2482</v>
      </c>
      <c r="V64" s="66">
        <v>865</v>
      </c>
      <c r="W64" s="66">
        <v>4085</v>
      </c>
      <c r="X64" s="66">
        <v>8017</v>
      </c>
      <c r="Y64" s="66">
        <v>100</v>
      </c>
      <c r="Z64" s="66">
        <v>285</v>
      </c>
      <c r="AA64" s="66">
        <v>570</v>
      </c>
      <c r="AB64" s="48">
        <f t="shared" si="2"/>
        <v>34181</v>
      </c>
      <c r="AC64" s="46">
        <f t="shared" si="3"/>
        <v>25159</v>
      </c>
      <c r="AD64" s="41"/>
      <c r="AE64" s="66">
        <v>721966</v>
      </c>
      <c r="AF64" s="66">
        <v>189000</v>
      </c>
      <c r="AG64" s="66">
        <v>192506</v>
      </c>
      <c r="AH64" s="66"/>
      <c r="AI64" s="53">
        <f t="shared" si="4"/>
        <v>1103472</v>
      </c>
      <c r="AJ64" s="66">
        <v>0</v>
      </c>
      <c r="AK64" s="53">
        <f t="shared" si="5"/>
        <v>1103472</v>
      </c>
      <c r="AL64" s="41"/>
      <c r="AM64" s="89"/>
      <c r="AN64" s="41"/>
    </row>
    <row r="65" spans="1:40" ht="22.5" customHeight="1">
      <c r="A65" s="4">
        <f t="shared" si="6"/>
        <v>61</v>
      </c>
      <c r="B65" s="91" t="s">
        <v>312</v>
      </c>
      <c r="C65" s="91">
        <v>9563</v>
      </c>
      <c r="D65" s="92" t="s">
        <v>118</v>
      </c>
      <c r="E65" s="65">
        <f t="shared" si="7"/>
        <v>1</v>
      </c>
      <c r="F65" s="144" t="s">
        <v>326</v>
      </c>
      <c r="G65" s="99">
        <v>81938</v>
      </c>
      <c r="H65" s="100">
        <v>4797</v>
      </c>
      <c r="I65" s="100">
        <v>1871</v>
      </c>
      <c r="J65" s="100">
        <v>8735</v>
      </c>
      <c r="K65" s="100">
        <v>12432</v>
      </c>
      <c r="L65" s="100">
        <v>0</v>
      </c>
      <c r="M65" s="100">
        <v>3482</v>
      </c>
      <c r="N65" s="100">
        <v>2603</v>
      </c>
      <c r="O65" s="100">
        <v>4971</v>
      </c>
      <c r="P65" s="100"/>
      <c r="Q65" s="53">
        <f t="shared" si="1"/>
        <v>120829</v>
      </c>
      <c r="R65" s="10"/>
      <c r="S65" s="66">
        <v>50865</v>
      </c>
      <c r="T65" s="66">
        <v>734</v>
      </c>
      <c r="U65" s="66">
        <v>14804</v>
      </c>
      <c r="V65" s="66">
        <v>4231</v>
      </c>
      <c r="W65" s="66">
        <v>26963</v>
      </c>
      <c r="X65" s="66">
        <v>6103</v>
      </c>
      <c r="Y65" s="66">
        <v>600</v>
      </c>
      <c r="Z65" s="66">
        <v>2400</v>
      </c>
      <c r="AA65" s="66">
        <v>3567</v>
      </c>
      <c r="AB65" s="48">
        <f t="shared" si="2"/>
        <v>110267</v>
      </c>
      <c r="AC65" s="46">
        <f t="shared" si="3"/>
        <v>10562</v>
      </c>
      <c r="AD65" s="41"/>
      <c r="AE65" s="66">
        <v>810000</v>
      </c>
      <c r="AF65" s="66">
        <v>15600</v>
      </c>
      <c r="AG65" s="66">
        <v>114091</v>
      </c>
      <c r="AH65" s="66">
        <v>0</v>
      </c>
      <c r="AI65" s="53">
        <f t="shared" si="4"/>
        <v>939691</v>
      </c>
      <c r="AJ65" s="66">
        <v>58023</v>
      </c>
      <c r="AK65" s="53">
        <f t="shared" si="5"/>
        <v>881668</v>
      </c>
      <c r="AL65" s="41"/>
      <c r="AM65" s="89"/>
      <c r="AN65" s="41"/>
    </row>
    <row r="66" spans="1:40" ht="22.5" customHeight="1">
      <c r="A66" s="4">
        <f t="shared" si="6"/>
        <v>62</v>
      </c>
      <c r="B66" s="91" t="s">
        <v>312</v>
      </c>
      <c r="C66" s="91">
        <v>9593</v>
      </c>
      <c r="D66" s="92" t="s">
        <v>128</v>
      </c>
      <c r="E66" s="65">
        <f t="shared" si="7"/>
        <v>1</v>
      </c>
      <c r="F66" s="144" t="s">
        <v>326</v>
      </c>
      <c r="G66" s="99">
        <v>40857</v>
      </c>
      <c r="H66" s="100">
        <v>0</v>
      </c>
      <c r="I66" s="100">
        <v>241</v>
      </c>
      <c r="J66" s="100">
        <v>0</v>
      </c>
      <c r="K66" s="100">
        <v>0</v>
      </c>
      <c r="L66" s="100"/>
      <c r="M66" s="100">
        <v>2806</v>
      </c>
      <c r="N66" s="100">
        <v>10588</v>
      </c>
      <c r="O66" s="100">
        <v>896</v>
      </c>
      <c r="P66" s="100">
        <v>12184</v>
      </c>
      <c r="Q66" s="53">
        <f t="shared" si="1"/>
        <v>67572</v>
      </c>
      <c r="R66" s="10"/>
      <c r="S66" s="66">
        <v>32454</v>
      </c>
      <c r="T66" s="66"/>
      <c r="U66" s="66">
        <v>505</v>
      </c>
      <c r="V66" s="66">
        <v>0</v>
      </c>
      <c r="W66" s="66">
        <v>26354</v>
      </c>
      <c r="X66" s="66">
        <v>5326</v>
      </c>
      <c r="Y66" s="66"/>
      <c r="Z66" s="66">
        <v>0</v>
      </c>
      <c r="AA66" s="66">
        <v>9890</v>
      </c>
      <c r="AB66" s="48">
        <f t="shared" si="2"/>
        <v>74529</v>
      </c>
      <c r="AC66" s="46">
        <f t="shared" si="3"/>
        <v>-6957</v>
      </c>
      <c r="AD66" s="41"/>
      <c r="AE66" s="66"/>
      <c r="AF66" s="66"/>
      <c r="AG66" s="66">
        <v>238598</v>
      </c>
      <c r="AH66" s="66">
        <v>0</v>
      </c>
      <c r="AI66" s="53">
        <f t="shared" si="4"/>
        <v>238598</v>
      </c>
      <c r="AJ66" s="66">
        <v>0</v>
      </c>
      <c r="AK66" s="53">
        <f t="shared" si="5"/>
        <v>238598</v>
      </c>
      <c r="AL66" s="41"/>
      <c r="AM66" s="89"/>
      <c r="AN66" s="41"/>
    </row>
    <row r="67" spans="1:40" ht="22.5" customHeight="1">
      <c r="A67" s="4">
        <f t="shared" si="6"/>
        <v>63</v>
      </c>
      <c r="B67" s="91" t="s">
        <v>312</v>
      </c>
      <c r="C67" s="91">
        <v>9529</v>
      </c>
      <c r="D67" s="92" t="s">
        <v>240</v>
      </c>
      <c r="E67" s="65">
        <f t="shared" si="7"/>
        <v>1</v>
      </c>
      <c r="F67" s="144" t="s">
        <v>326</v>
      </c>
      <c r="G67" s="99">
        <v>70875</v>
      </c>
      <c r="H67" s="100">
        <v>2505</v>
      </c>
      <c r="I67" s="100">
        <v>0</v>
      </c>
      <c r="J67" s="100">
        <v>0</v>
      </c>
      <c r="K67" s="100"/>
      <c r="L67" s="100">
        <v>9993</v>
      </c>
      <c r="M67" s="100">
        <v>96927</v>
      </c>
      <c r="N67" s="100">
        <v>31891</v>
      </c>
      <c r="O67" s="100">
        <v>14198</v>
      </c>
      <c r="P67" s="100">
        <v>1468</v>
      </c>
      <c r="Q67" s="53">
        <f t="shared" si="1"/>
        <v>227857</v>
      </c>
      <c r="R67" s="10"/>
      <c r="S67" s="66">
        <v>55704</v>
      </c>
      <c r="T67" s="66">
        <v>16640</v>
      </c>
      <c r="U67" s="66">
        <v>15153</v>
      </c>
      <c r="V67" s="66">
        <v>22286</v>
      </c>
      <c r="W67" s="66">
        <v>58005</v>
      </c>
      <c r="X67" s="66">
        <v>28630</v>
      </c>
      <c r="Y67" s="66">
        <v>1000</v>
      </c>
      <c r="Z67" s="66">
        <v>1386</v>
      </c>
      <c r="AA67" s="66"/>
      <c r="AB67" s="48">
        <f t="shared" si="2"/>
        <v>198804</v>
      </c>
      <c r="AC67" s="46">
        <f t="shared" si="3"/>
        <v>29053</v>
      </c>
      <c r="AD67" s="41"/>
      <c r="AE67" s="66">
        <v>2110000</v>
      </c>
      <c r="AF67" s="66">
        <v>18505</v>
      </c>
      <c r="AG67" s="66">
        <v>2212283</v>
      </c>
      <c r="AH67" s="66">
        <v>18437</v>
      </c>
      <c r="AI67" s="53">
        <f t="shared" si="4"/>
        <v>4359225</v>
      </c>
      <c r="AJ67" s="66">
        <v>603848</v>
      </c>
      <c r="AK67" s="53">
        <f t="shared" si="5"/>
        <v>3755377</v>
      </c>
      <c r="AL67" s="41"/>
      <c r="AM67" s="89"/>
      <c r="AN67" s="41"/>
    </row>
    <row r="68" spans="1:40" ht="22.5" customHeight="1">
      <c r="A68" s="4">
        <f t="shared" si="6"/>
        <v>64</v>
      </c>
      <c r="B68" s="91" t="s">
        <v>312</v>
      </c>
      <c r="C68" s="91">
        <v>9555</v>
      </c>
      <c r="D68" s="92" t="s">
        <v>116</v>
      </c>
      <c r="E68" s="65">
        <f t="shared" si="7"/>
        <v>1</v>
      </c>
      <c r="F68" s="144" t="s">
        <v>326</v>
      </c>
      <c r="G68" s="99">
        <v>97559</v>
      </c>
      <c r="H68" s="100">
        <v>0</v>
      </c>
      <c r="I68" s="100">
        <v>1047</v>
      </c>
      <c r="J68" s="100"/>
      <c r="K68" s="100">
        <v>350</v>
      </c>
      <c r="L68" s="100"/>
      <c r="M68" s="100">
        <v>11332</v>
      </c>
      <c r="N68" s="100">
        <v>9372</v>
      </c>
      <c r="O68" s="100">
        <v>2080</v>
      </c>
      <c r="P68" s="100">
        <v>487</v>
      </c>
      <c r="Q68" s="53">
        <f aca="true" t="shared" si="8" ref="Q68:Q131">SUM(G68:P68)</f>
        <v>122227</v>
      </c>
      <c r="R68" s="10"/>
      <c r="S68" s="66">
        <v>63637</v>
      </c>
      <c r="T68" s="66">
        <v>4315</v>
      </c>
      <c r="U68" s="66">
        <v>7779</v>
      </c>
      <c r="V68" s="66"/>
      <c r="W68" s="66">
        <v>36908</v>
      </c>
      <c r="X68" s="66">
        <v>18287</v>
      </c>
      <c r="Y68" s="66">
        <v>2600</v>
      </c>
      <c r="Z68" s="66">
        <v>6850</v>
      </c>
      <c r="AA68" s="66">
        <v>0</v>
      </c>
      <c r="AB68" s="48">
        <f aca="true" t="shared" si="9" ref="AB68:AB131">SUM(S68:AA68)</f>
        <v>140376</v>
      </c>
      <c r="AC68" s="46">
        <f aca="true" t="shared" si="10" ref="AC68:AC131">+Q68-AB68</f>
        <v>-18149</v>
      </c>
      <c r="AD68" s="41"/>
      <c r="AE68" s="66">
        <v>2485000</v>
      </c>
      <c r="AF68" s="66">
        <v>300000</v>
      </c>
      <c r="AG68" s="66">
        <v>196427</v>
      </c>
      <c r="AH68" s="66">
        <v>0</v>
      </c>
      <c r="AI68" s="53">
        <f aca="true" t="shared" si="11" ref="AI68:AI131">SUM(AE68:AH68)</f>
        <v>2981427</v>
      </c>
      <c r="AJ68" s="66">
        <v>0</v>
      </c>
      <c r="AK68" s="53">
        <f aca="true" t="shared" si="12" ref="AK68:AK131">+AI68-AJ68</f>
        <v>2981427</v>
      </c>
      <c r="AL68" s="41"/>
      <c r="AM68" s="89"/>
      <c r="AN68" s="41"/>
    </row>
    <row r="69" spans="1:40" ht="22.5" customHeight="1">
      <c r="A69" s="4">
        <f t="shared" si="6"/>
        <v>65</v>
      </c>
      <c r="B69" s="91" t="s">
        <v>312</v>
      </c>
      <c r="C69" s="91">
        <v>9548</v>
      </c>
      <c r="D69" s="92" t="s">
        <v>112</v>
      </c>
      <c r="E69" s="65">
        <f t="shared" si="7"/>
        <v>1</v>
      </c>
      <c r="F69" s="144" t="s">
        <v>326</v>
      </c>
      <c r="G69" s="99">
        <v>192369</v>
      </c>
      <c r="H69" s="100"/>
      <c r="I69" s="100">
        <v>5029</v>
      </c>
      <c r="J69" s="100">
        <v>2726</v>
      </c>
      <c r="K69" s="100">
        <v>35349</v>
      </c>
      <c r="L69" s="100">
        <v>1000</v>
      </c>
      <c r="M69" s="100">
        <v>11930</v>
      </c>
      <c r="N69" s="100">
        <v>2665</v>
      </c>
      <c r="O69" s="100">
        <v>1805</v>
      </c>
      <c r="P69" s="100">
        <v>444</v>
      </c>
      <c r="Q69" s="53">
        <f t="shared" si="8"/>
        <v>253317</v>
      </c>
      <c r="R69" s="10"/>
      <c r="S69" s="66">
        <v>64609</v>
      </c>
      <c r="T69" s="66">
        <v>4496</v>
      </c>
      <c r="U69" s="66"/>
      <c r="V69" s="66">
        <v>12781</v>
      </c>
      <c r="W69" s="66">
        <v>96559</v>
      </c>
      <c r="X69" s="66">
        <v>37342</v>
      </c>
      <c r="Y69" s="66"/>
      <c r="Z69" s="66">
        <v>8522</v>
      </c>
      <c r="AA69" s="66">
        <v>1027</v>
      </c>
      <c r="AB69" s="48">
        <f t="shared" si="9"/>
        <v>225336</v>
      </c>
      <c r="AC69" s="46">
        <f t="shared" si="10"/>
        <v>27981</v>
      </c>
      <c r="AD69" s="41"/>
      <c r="AE69" s="66">
        <v>5343200</v>
      </c>
      <c r="AF69" s="66">
        <v>14521</v>
      </c>
      <c r="AG69" s="66">
        <v>118780</v>
      </c>
      <c r="AH69" s="66">
        <v>0</v>
      </c>
      <c r="AI69" s="53">
        <f t="shared" si="11"/>
        <v>5476501</v>
      </c>
      <c r="AJ69" s="66">
        <v>0</v>
      </c>
      <c r="AK69" s="53">
        <f t="shared" si="12"/>
        <v>5476501</v>
      </c>
      <c r="AL69" s="41"/>
      <c r="AM69" s="89"/>
      <c r="AN69" s="41"/>
    </row>
    <row r="70" spans="1:40" ht="22.5" customHeight="1">
      <c r="A70" s="4">
        <f aca="true" t="shared" si="13" ref="A70:A133">+A69+1</f>
        <v>66</v>
      </c>
      <c r="B70" s="91" t="s">
        <v>312</v>
      </c>
      <c r="C70" s="91">
        <v>9549</v>
      </c>
      <c r="D70" s="92" t="s">
        <v>113</v>
      </c>
      <c r="E70" s="65">
        <f t="shared" si="7"/>
        <v>1</v>
      </c>
      <c r="F70" s="144" t="s">
        <v>326</v>
      </c>
      <c r="G70" s="99">
        <v>74811</v>
      </c>
      <c r="H70" s="100">
        <v>0</v>
      </c>
      <c r="I70" s="100">
        <v>916</v>
      </c>
      <c r="J70" s="100">
        <v>0</v>
      </c>
      <c r="K70" s="100"/>
      <c r="L70" s="100">
        <v>0</v>
      </c>
      <c r="M70" s="100">
        <v>31315</v>
      </c>
      <c r="N70" s="100">
        <v>1781</v>
      </c>
      <c r="O70" s="100">
        <v>6227</v>
      </c>
      <c r="P70" s="100"/>
      <c r="Q70" s="53">
        <f t="shared" si="8"/>
        <v>115050</v>
      </c>
      <c r="R70" s="10"/>
      <c r="S70" s="66">
        <v>54451</v>
      </c>
      <c r="T70" s="66">
        <v>16423</v>
      </c>
      <c r="U70" s="66">
        <v>3584</v>
      </c>
      <c r="V70" s="66">
        <v>6788</v>
      </c>
      <c r="W70" s="66">
        <v>18486</v>
      </c>
      <c r="X70" s="66">
        <v>17436</v>
      </c>
      <c r="Y70" s="66">
        <v>4431</v>
      </c>
      <c r="Z70" s="66">
        <v>1764</v>
      </c>
      <c r="AA70" s="66">
        <v>1463</v>
      </c>
      <c r="AB70" s="48">
        <f t="shared" si="9"/>
        <v>124826</v>
      </c>
      <c r="AC70" s="46">
        <f t="shared" si="10"/>
        <v>-9776</v>
      </c>
      <c r="AD70" s="41"/>
      <c r="AE70" s="66">
        <v>1195000</v>
      </c>
      <c r="AF70" s="66">
        <v>0</v>
      </c>
      <c r="AG70" s="66">
        <v>54307</v>
      </c>
      <c r="AH70" s="66">
        <v>0</v>
      </c>
      <c r="AI70" s="53">
        <f t="shared" si="11"/>
        <v>1249307</v>
      </c>
      <c r="AJ70" s="66">
        <v>0</v>
      </c>
      <c r="AK70" s="53">
        <f t="shared" si="12"/>
        <v>1249307</v>
      </c>
      <c r="AL70" s="41"/>
      <c r="AM70" s="89"/>
      <c r="AN70" s="41"/>
    </row>
    <row r="71" spans="1:53" s="47" customFormat="1" ht="22.5" customHeight="1">
      <c r="A71" s="4">
        <f t="shared" si="13"/>
        <v>67</v>
      </c>
      <c r="B71" s="91" t="s">
        <v>312</v>
      </c>
      <c r="C71" s="91">
        <v>9615</v>
      </c>
      <c r="D71" s="92" t="s">
        <v>244</v>
      </c>
      <c r="E71" s="65" t="str">
        <f t="shared" si="7"/>
        <v> </v>
      </c>
      <c r="F71" s="144" t="s">
        <v>327</v>
      </c>
      <c r="G71" s="99">
        <v>80231</v>
      </c>
      <c r="H71" s="100">
        <v>0</v>
      </c>
      <c r="I71" s="100">
        <v>0</v>
      </c>
      <c r="J71" s="100">
        <v>0</v>
      </c>
      <c r="K71" s="100">
        <v>0</v>
      </c>
      <c r="L71" s="100">
        <v>38025</v>
      </c>
      <c r="M71" s="100">
        <v>8218</v>
      </c>
      <c r="N71" s="100">
        <v>0</v>
      </c>
      <c r="O71" s="100">
        <v>19991</v>
      </c>
      <c r="P71" s="100">
        <v>0</v>
      </c>
      <c r="Q71" s="53">
        <f t="shared" si="8"/>
        <v>146465</v>
      </c>
      <c r="R71" s="7"/>
      <c r="S71" s="66">
        <v>59411</v>
      </c>
      <c r="T71" s="66">
        <v>0</v>
      </c>
      <c r="U71" s="66">
        <v>0</v>
      </c>
      <c r="V71" s="66">
        <v>45275</v>
      </c>
      <c r="W71" s="66">
        <v>40638</v>
      </c>
      <c r="X71" s="66">
        <v>19074</v>
      </c>
      <c r="Y71" s="66">
        <v>22400</v>
      </c>
      <c r="Z71" s="66">
        <v>0</v>
      </c>
      <c r="AA71" s="66">
        <v>0</v>
      </c>
      <c r="AB71" s="48">
        <f t="shared" si="9"/>
        <v>186798</v>
      </c>
      <c r="AC71" s="46">
        <f t="shared" si="10"/>
        <v>-40333</v>
      </c>
      <c r="AD71" s="41"/>
      <c r="AE71" s="66">
        <v>3990000</v>
      </c>
      <c r="AF71" s="66">
        <v>28454</v>
      </c>
      <c r="AG71" s="66">
        <v>911133</v>
      </c>
      <c r="AH71" s="66">
        <v>0</v>
      </c>
      <c r="AI71" s="53">
        <f t="shared" si="11"/>
        <v>4929587</v>
      </c>
      <c r="AJ71" s="66">
        <v>8820</v>
      </c>
      <c r="AK71" s="53">
        <f t="shared" si="12"/>
        <v>4920767</v>
      </c>
      <c r="AL71" s="41"/>
      <c r="AM71" s="89"/>
      <c r="AN71" s="41"/>
      <c r="AO71"/>
      <c r="AP71"/>
      <c r="AQ71"/>
      <c r="AR71"/>
      <c r="AS71"/>
      <c r="AT71"/>
      <c r="AU71"/>
      <c r="AV71"/>
      <c r="AW71"/>
      <c r="AX71"/>
      <c r="AY71"/>
      <c r="AZ71"/>
      <c r="BA71"/>
    </row>
    <row r="72" spans="1:53" s="47" customFormat="1" ht="22.5" customHeight="1">
      <c r="A72" s="4">
        <f t="shared" si="13"/>
        <v>68</v>
      </c>
      <c r="B72" s="91" t="s">
        <v>312</v>
      </c>
      <c r="C72" s="91">
        <v>9614</v>
      </c>
      <c r="D72" s="92" t="s">
        <v>280</v>
      </c>
      <c r="E72" s="65">
        <f t="shared" si="7"/>
        <v>1</v>
      </c>
      <c r="F72" s="144" t="s">
        <v>326</v>
      </c>
      <c r="G72" s="99">
        <v>115298</v>
      </c>
      <c r="H72" s="100">
        <v>0</v>
      </c>
      <c r="I72" s="100">
        <v>7567</v>
      </c>
      <c r="J72" s="100">
        <v>0</v>
      </c>
      <c r="K72" s="100">
        <v>0</v>
      </c>
      <c r="L72" s="100">
        <v>0</v>
      </c>
      <c r="M72" s="100">
        <v>21313</v>
      </c>
      <c r="N72" s="100">
        <v>6657</v>
      </c>
      <c r="O72" s="100">
        <v>10821</v>
      </c>
      <c r="P72" s="100">
        <v>2000</v>
      </c>
      <c r="Q72" s="53">
        <f t="shared" si="8"/>
        <v>163656</v>
      </c>
      <c r="R72" s="7"/>
      <c r="S72" s="66">
        <v>33054</v>
      </c>
      <c r="T72" s="66">
        <v>7150</v>
      </c>
      <c r="U72" s="66">
        <v>5839</v>
      </c>
      <c r="V72" s="66">
        <v>21464</v>
      </c>
      <c r="W72" s="66">
        <v>26516</v>
      </c>
      <c r="X72" s="66">
        <v>48118</v>
      </c>
      <c r="Y72" s="66">
        <v>7567</v>
      </c>
      <c r="Z72" s="66">
        <v>0</v>
      </c>
      <c r="AA72" s="66">
        <v>0</v>
      </c>
      <c r="AB72" s="48">
        <f t="shared" si="9"/>
        <v>149708</v>
      </c>
      <c r="AC72" s="46">
        <f t="shared" si="10"/>
        <v>13948</v>
      </c>
      <c r="AD72" s="41"/>
      <c r="AE72" s="66">
        <v>1068196</v>
      </c>
      <c r="AF72" s="66">
        <v>32678</v>
      </c>
      <c r="AG72" s="66">
        <v>205321</v>
      </c>
      <c r="AH72" s="66">
        <v>1755</v>
      </c>
      <c r="AI72" s="53">
        <f t="shared" si="11"/>
        <v>1307950</v>
      </c>
      <c r="AJ72" s="66">
        <v>3934</v>
      </c>
      <c r="AK72" s="53">
        <f t="shared" si="12"/>
        <v>1304016</v>
      </c>
      <c r="AL72" s="41"/>
      <c r="AM72" s="89"/>
      <c r="AN72" s="41"/>
      <c r="AO72"/>
      <c r="AP72"/>
      <c r="AQ72"/>
      <c r="AR72"/>
      <c r="AS72"/>
      <c r="AT72"/>
      <c r="AU72"/>
      <c r="AV72"/>
      <c r="AW72"/>
      <c r="AX72"/>
      <c r="AY72"/>
      <c r="AZ72"/>
      <c r="BA72"/>
    </row>
    <row r="73" spans="1:53" s="47" customFormat="1" ht="22.5" customHeight="1">
      <c r="A73" s="4">
        <f t="shared" si="13"/>
        <v>69</v>
      </c>
      <c r="B73" s="91" t="s">
        <v>312</v>
      </c>
      <c r="C73" s="91">
        <v>14765</v>
      </c>
      <c r="D73" s="92" t="s">
        <v>124</v>
      </c>
      <c r="E73" s="65">
        <f t="shared" si="7"/>
        <v>1</v>
      </c>
      <c r="F73" s="144" t="s">
        <v>326</v>
      </c>
      <c r="G73" s="99">
        <v>74367</v>
      </c>
      <c r="H73" s="100">
        <v>0</v>
      </c>
      <c r="I73" s="100">
        <v>48000</v>
      </c>
      <c r="J73" s="100">
        <v>0</v>
      </c>
      <c r="K73" s="100">
        <v>0</v>
      </c>
      <c r="L73" s="100">
        <v>26000</v>
      </c>
      <c r="M73" s="100">
        <v>26224</v>
      </c>
      <c r="N73" s="100">
        <v>29772</v>
      </c>
      <c r="O73" s="100"/>
      <c r="P73" s="100">
        <v>37687</v>
      </c>
      <c r="Q73" s="53">
        <f t="shared" si="8"/>
        <v>242050</v>
      </c>
      <c r="R73" s="7"/>
      <c r="S73" s="66">
        <v>42210</v>
      </c>
      <c r="T73" s="66">
        <v>12133</v>
      </c>
      <c r="U73" s="66">
        <v>12164</v>
      </c>
      <c r="V73" s="66">
        <v>25467</v>
      </c>
      <c r="W73" s="66">
        <v>43853</v>
      </c>
      <c r="X73" s="66">
        <v>46135</v>
      </c>
      <c r="Y73" s="66"/>
      <c r="Z73" s="66">
        <v>0</v>
      </c>
      <c r="AA73" s="66">
        <v>47535</v>
      </c>
      <c r="AB73" s="48">
        <f t="shared" si="9"/>
        <v>229497</v>
      </c>
      <c r="AC73" s="46">
        <f t="shared" si="10"/>
        <v>12553</v>
      </c>
      <c r="AD73" s="41"/>
      <c r="AE73" s="66">
        <v>2327648</v>
      </c>
      <c r="AF73" s="66">
        <v>664192</v>
      </c>
      <c r="AG73" s="66">
        <v>616981</v>
      </c>
      <c r="AH73" s="66">
        <v>1992</v>
      </c>
      <c r="AI73" s="53">
        <f t="shared" si="11"/>
        <v>3610813</v>
      </c>
      <c r="AJ73" s="66">
        <v>1286</v>
      </c>
      <c r="AK73" s="53">
        <f t="shared" si="12"/>
        <v>3609527</v>
      </c>
      <c r="AL73" s="41"/>
      <c r="AM73" s="89"/>
      <c r="AN73" s="41"/>
      <c r="AO73"/>
      <c r="AP73"/>
      <c r="AQ73"/>
      <c r="AR73"/>
      <c r="AS73"/>
      <c r="AT73"/>
      <c r="AU73"/>
      <c r="AV73"/>
      <c r="AW73"/>
      <c r="AX73"/>
      <c r="AY73"/>
      <c r="AZ73"/>
      <c r="BA73"/>
    </row>
    <row r="74" spans="1:53" s="47" customFormat="1" ht="22.5" customHeight="1">
      <c r="A74" s="4">
        <f t="shared" si="13"/>
        <v>70</v>
      </c>
      <c r="B74" s="91" t="s">
        <v>312</v>
      </c>
      <c r="C74" s="91">
        <v>9581</v>
      </c>
      <c r="D74" s="92" t="s">
        <v>125</v>
      </c>
      <c r="E74" s="65">
        <f t="shared" si="7"/>
        <v>1</v>
      </c>
      <c r="F74" s="144" t="s">
        <v>326</v>
      </c>
      <c r="G74" s="99">
        <v>282962</v>
      </c>
      <c r="H74" s="100">
        <v>6783</v>
      </c>
      <c r="I74" s="100">
        <v>32098</v>
      </c>
      <c r="J74" s="100">
        <v>50059</v>
      </c>
      <c r="K74" s="100">
        <v>56440</v>
      </c>
      <c r="L74" s="100">
        <v>0</v>
      </c>
      <c r="M74" s="100">
        <v>16893</v>
      </c>
      <c r="N74" s="100">
        <v>375</v>
      </c>
      <c r="O74" s="100">
        <v>34948</v>
      </c>
      <c r="P74" s="100">
        <v>291</v>
      </c>
      <c r="Q74" s="53">
        <f t="shared" si="8"/>
        <v>480849</v>
      </c>
      <c r="R74" s="7"/>
      <c r="S74" s="66">
        <v>58361</v>
      </c>
      <c r="T74" s="66">
        <v>20020</v>
      </c>
      <c r="U74" s="66">
        <v>0</v>
      </c>
      <c r="V74" s="66">
        <v>144945</v>
      </c>
      <c r="W74" s="66">
        <v>23744</v>
      </c>
      <c r="X74" s="66">
        <v>116555</v>
      </c>
      <c r="Y74" s="66">
        <v>83777</v>
      </c>
      <c r="Z74" s="66">
        <v>56139</v>
      </c>
      <c r="AA74" s="66">
        <v>2491</v>
      </c>
      <c r="AB74" s="48">
        <f t="shared" si="9"/>
        <v>506032</v>
      </c>
      <c r="AC74" s="46">
        <f t="shared" si="10"/>
        <v>-25183</v>
      </c>
      <c r="AD74" s="41"/>
      <c r="AE74" s="66">
        <v>1945663</v>
      </c>
      <c r="AF74" s="66">
        <v>23136</v>
      </c>
      <c r="AG74" s="66">
        <v>14613</v>
      </c>
      <c r="AH74" s="66">
        <v>768</v>
      </c>
      <c r="AI74" s="53">
        <f t="shared" si="11"/>
        <v>1984180</v>
      </c>
      <c r="AJ74" s="66">
        <v>27881</v>
      </c>
      <c r="AK74" s="53">
        <f t="shared" si="12"/>
        <v>1956299</v>
      </c>
      <c r="AL74" s="41"/>
      <c r="AM74" s="89"/>
      <c r="AN74" s="41"/>
      <c r="AO74"/>
      <c r="AP74"/>
      <c r="AQ74"/>
      <c r="AR74"/>
      <c r="AS74"/>
      <c r="AT74"/>
      <c r="AU74"/>
      <c r="AV74"/>
      <c r="AW74"/>
      <c r="AX74"/>
      <c r="AY74"/>
      <c r="AZ74"/>
      <c r="BA74"/>
    </row>
    <row r="75" spans="1:56" s="47" customFormat="1" ht="22.5" customHeight="1">
      <c r="A75" s="4">
        <f t="shared" si="13"/>
        <v>71</v>
      </c>
      <c r="B75" s="91" t="s">
        <v>312</v>
      </c>
      <c r="C75" s="91">
        <v>9583</v>
      </c>
      <c r="D75" s="92" t="s">
        <v>126</v>
      </c>
      <c r="E75" s="65">
        <f t="shared" si="7"/>
        <v>1</v>
      </c>
      <c r="F75" s="144" t="s">
        <v>326</v>
      </c>
      <c r="G75" s="99">
        <v>57574</v>
      </c>
      <c r="H75" s="100">
        <v>1025</v>
      </c>
      <c r="I75" s="100">
        <v>41215</v>
      </c>
      <c r="J75" s="100">
        <v>0</v>
      </c>
      <c r="K75" s="100">
        <v>1363</v>
      </c>
      <c r="L75" s="100">
        <v>1092</v>
      </c>
      <c r="M75" s="100">
        <v>6286</v>
      </c>
      <c r="N75" s="100">
        <v>26420</v>
      </c>
      <c r="O75" s="100">
        <v>4423</v>
      </c>
      <c r="P75" s="100">
        <v>7260</v>
      </c>
      <c r="Q75" s="53">
        <f t="shared" si="8"/>
        <v>146658</v>
      </c>
      <c r="R75" s="7"/>
      <c r="S75" s="66">
        <v>18982</v>
      </c>
      <c r="T75" s="66">
        <v>12981</v>
      </c>
      <c r="U75" s="66">
        <v>5101</v>
      </c>
      <c r="V75" s="66">
        <v>52704</v>
      </c>
      <c r="W75" s="66">
        <v>18731</v>
      </c>
      <c r="X75" s="66">
        <v>36276</v>
      </c>
      <c r="Y75" s="66">
        <v>9994</v>
      </c>
      <c r="Z75" s="66">
        <v>928</v>
      </c>
      <c r="AA75" s="66">
        <v>6645</v>
      </c>
      <c r="AB75" s="48">
        <f t="shared" si="9"/>
        <v>162342</v>
      </c>
      <c r="AC75" s="46">
        <f t="shared" si="10"/>
        <v>-15684</v>
      </c>
      <c r="AD75" s="41"/>
      <c r="AE75" s="66">
        <v>865968</v>
      </c>
      <c r="AF75" s="66">
        <v>25859</v>
      </c>
      <c r="AG75" s="66">
        <v>558764</v>
      </c>
      <c r="AH75" s="66">
        <v>6102</v>
      </c>
      <c r="AI75" s="53">
        <f t="shared" si="11"/>
        <v>1456693</v>
      </c>
      <c r="AJ75" s="66">
        <v>23844</v>
      </c>
      <c r="AK75" s="53">
        <f t="shared" si="12"/>
        <v>1432849</v>
      </c>
      <c r="AL75" s="41"/>
      <c r="AM75" s="89"/>
      <c r="AN75" s="41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s="47" customFormat="1" ht="22.5" customHeight="1">
      <c r="A76" s="4">
        <f t="shared" si="13"/>
        <v>72</v>
      </c>
      <c r="B76" s="91" t="s">
        <v>312</v>
      </c>
      <c r="C76" s="91">
        <v>9618</v>
      </c>
      <c r="D76" s="92" t="s">
        <v>281</v>
      </c>
      <c r="E76" s="65" t="str">
        <f t="shared" si="7"/>
        <v> </v>
      </c>
      <c r="F76" s="144" t="s">
        <v>327</v>
      </c>
      <c r="G76" s="99">
        <v>86775</v>
      </c>
      <c r="H76" s="100">
        <v>0</v>
      </c>
      <c r="I76" s="100">
        <v>0</v>
      </c>
      <c r="J76" s="100">
        <v>20000</v>
      </c>
      <c r="K76" s="100">
        <v>0</v>
      </c>
      <c r="L76" s="100">
        <v>0</v>
      </c>
      <c r="M76" s="100">
        <v>7806</v>
      </c>
      <c r="N76" s="100">
        <v>3047</v>
      </c>
      <c r="O76" s="100">
        <v>0</v>
      </c>
      <c r="P76" s="100">
        <v>3327</v>
      </c>
      <c r="Q76" s="53">
        <f t="shared" si="8"/>
        <v>120955</v>
      </c>
      <c r="R76" s="7"/>
      <c r="S76" s="66">
        <v>49769</v>
      </c>
      <c r="T76" s="66">
        <v>3052</v>
      </c>
      <c r="U76" s="66">
        <v>0</v>
      </c>
      <c r="V76" s="66">
        <v>0</v>
      </c>
      <c r="W76" s="66">
        <v>19907</v>
      </c>
      <c r="X76" s="66">
        <v>11537</v>
      </c>
      <c r="Y76" s="66">
        <v>0</v>
      </c>
      <c r="Z76" s="66">
        <v>0</v>
      </c>
      <c r="AA76" s="66">
        <v>2318</v>
      </c>
      <c r="AB76" s="48">
        <f t="shared" si="9"/>
        <v>86583</v>
      </c>
      <c r="AC76" s="46">
        <f t="shared" si="10"/>
        <v>34372</v>
      </c>
      <c r="AD76" s="41"/>
      <c r="AE76" s="66">
        <v>1854320</v>
      </c>
      <c r="AF76" s="66">
        <v>35354</v>
      </c>
      <c r="AG76" s="66">
        <v>86052</v>
      </c>
      <c r="AH76" s="66">
        <v>0</v>
      </c>
      <c r="AI76" s="53">
        <f t="shared" si="11"/>
        <v>1975726</v>
      </c>
      <c r="AJ76" s="66">
        <v>0</v>
      </c>
      <c r="AK76" s="53">
        <f t="shared" si="12"/>
        <v>1975726</v>
      </c>
      <c r="AL76" s="41"/>
      <c r="AM76" s="89"/>
      <c r="AN76" s="41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3" s="47" customFormat="1" ht="22.5" customHeight="1">
      <c r="A77" s="4">
        <f t="shared" si="13"/>
        <v>73</v>
      </c>
      <c r="B77" s="91" t="s">
        <v>312</v>
      </c>
      <c r="C77" s="91">
        <v>9619</v>
      </c>
      <c r="D77" s="92" t="s">
        <v>133</v>
      </c>
      <c r="E77" s="65">
        <f t="shared" si="7"/>
        <v>1</v>
      </c>
      <c r="F77" s="144" t="s">
        <v>326</v>
      </c>
      <c r="G77" s="99">
        <v>171555</v>
      </c>
      <c r="H77" s="100">
        <v>0</v>
      </c>
      <c r="I77" s="100">
        <v>0</v>
      </c>
      <c r="J77" s="100">
        <v>1596</v>
      </c>
      <c r="K77" s="100">
        <v>6226</v>
      </c>
      <c r="L77" s="100">
        <v>0</v>
      </c>
      <c r="M77" s="100">
        <v>25357</v>
      </c>
      <c r="N77" s="100">
        <v>74649</v>
      </c>
      <c r="O77" s="100">
        <v>12391</v>
      </c>
      <c r="P77" s="100">
        <v>0</v>
      </c>
      <c r="Q77" s="53">
        <f t="shared" si="8"/>
        <v>291774</v>
      </c>
      <c r="R77" s="7"/>
      <c r="S77" s="66">
        <v>55659</v>
      </c>
      <c r="T77" s="66">
        <v>24960</v>
      </c>
      <c r="U77" s="66">
        <v>1748</v>
      </c>
      <c r="V77" s="66">
        <v>95193</v>
      </c>
      <c r="W77" s="66">
        <v>25480</v>
      </c>
      <c r="X77" s="66">
        <v>38571</v>
      </c>
      <c r="Y77" s="66">
        <v>12391</v>
      </c>
      <c r="Z77" s="66">
        <v>12000</v>
      </c>
      <c r="AA77" s="66">
        <v>50</v>
      </c>
      <c r="AB77" s="48">
        <f t="shared" si="9"/>
        <v>266052</v>
      </c>
      <c r="AC77" s="46">
        <f t="shared" si="10"/>
        <v>25722</v>
      </c>
      <c r="AD77" s="41"/>
      <c r="AE77" s="66">
        <v>2192666</v>
      </c>
      <c r="AF77" s="66">
        <v>7286</v>
      </c>
      <c r="AG77" s="66">
        <v>1498378</v>
      </c>
      <c r="AH77" s="66">
        <v>7481</v>
      </c>
      <c r="AI77" s="53">
        <f t="shared" si="11"/>
        <v>3705811</v>
      </c>
      <c r="AJ77" s="66">
        <v>20584</v>
      </c>
      <c r="AK77" s="53">
        <f t="shared" si="12"/>
        <v>3685227</v>
      </c>
      <c r="AL77" s="41"/>
      <c r="AM77" s="89"/>
      <c r="AN77" s="41"/>
      <c r="AO77"/>
      <c r="AP77"/>
      <c r="AQ77"/>
      <c r="AR77"/>
      <c r="AS77"/>
      <c r="AT77"/>
      <c r="AU77"/>
      <c r="AV77"/>
      <c r="AW77"/>
      <c r="AX77"/>
      <c r="AY77"/>
      <c r="AZ77"/>
      <c r="BA77"/>
    </row>
    <row r="78" spans="1:56" s="47" customFormat="1" ht="22.5" customHeight="1">
      <c r="A78" s="4">
        <f t="shared" si="13"/>
        <v>74</v>
      </c>
      <c r="B78" s="91" t="s">
        <v>312</v>
      </c>
      <c r="C78" s="91">
        <v>9616</v>
      </c>
      <c r="D78" s="92" t="s">
        <v>134</v>
      </c>
      <c r="E78" s="65" t="str">
        <f aca="true" t="shared" si="14" ref="E78:E109">IF(F78="Y",1," ")</f>
        <v> </v>
      </c>
      <c r="F78" s="144" t="s">
        <v>327</v>
      </c>
      <c r="G78" s="99">
        <v>103788</v>
      </c>
      <c r="H78" s="100">
        <v>0</v>
      </c>
      <c r="I78" s="100">
        <v>0</v>
      </c>
      <c r="J78" s="100">
        <v>91187</v>
      </c>
      <c r="K78" s="100">
        <v>0</v>
      </c>
      <c r="L78" s="100">
        <v>71793</v>
      </c>
      <c r="M78" s="100">
        <v>4354</v>
      </c>
      <c r="N78" s="100">
        <v>0</v>
      </c>
      <c r="O78" s="100">
        <v>7812</v>
      </c>
      <c r="P78" s="100">
        <v>0</v>
      </c>
      <c r="Q78" s="53">
        <f t="shared" si="8"/>
        <v>278934</v>
      </c>
      <c r="R78" s="7"/>
      <c r="S78" s="66">
        <v>51929</v>
      </c>
      <c r="T78" s="66">
        <v>4190</v>
      </c>
      <c r="U78" s="66">
        <v>0</v>
      </c>
      <c r="V78" s="66">
        <v>0</v>
      </c>
      <c r="W78" s="66">
        <v>0</v>
      </c>
      <c r="X78" s="66">
        <v>23409</v>
      </c>
      <c r="Y78" s="66">
        <v>19350</v>
      </c>
      <c r="Z78" s="66">
        <v>0</v>
      </c>
      <c r="AA78" s="66">
        <v>0</v>
      </c>
      <c r="AB78" s="48">
        <f t="shared" si="9"/>
        <v>98878</v>
      </c>
      <c r="AC78" s="46">
        <f t="shared" si="10"/>
        <v>180056</v>
      </c>
      <c r="AD78" s="41"/>
      <c r="AE78" s="66">
        <v>2905000</v>
      </c>
      <c r="AF78" s="66">
        <v>0</v>
      </c>
      <c r="AG78" s="66">
        <v>151334</v>
      </c>
      <c r="AH78" s="66">
        <v>0</v>
      </c>
      <c r="AI78" s="53">
        <f t="shared" si="11"/>
        <v>3056334</v>
      </c>
      <c r="AJ78" s="66">
        <v>0</v>
      </c>
      <c r="AK78" s="53">
        <f t="shared" si="12"/>
        <v>3056334</v>
      </c>
      <c r="AL78" s="41"/>
      <c r="AM78" s="89"/>
      <c r="AN78" s="41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40" ht="22.5" customHeight="1">
      <c r="A79" s="4">
        <f t="shared" si="13"/>
        <v>75</v>
      </c>
      <c r="B79" s="91" t="s">
        <v>312</v>
      </c>
      <c r="C79" s="91">
        <v>9623</v>
      </c>
      <c r="D79" s="92" t="s">
        <v>135</v>
      </c>
      <c r="E79" s="153">
        <f t="shared" si="14"/>
        <v>1</v>
      </c>
      <c r="F79" s="144" t="s">
        <v>326</v>
      </c>
      <c r="G79" s="99">
        <v>92769</v>
      </c>
      <c r="H79" s="100">
        <v>2195</v>
      </c>
      <c r="I79" s="100">
        <v>0</v>
      </c>
      <c r="J79" s="100">
        <v>0</v>
      </c>
      <c r="K79" s="100"/>
      <c r="L79" s="100">
        <v>0</v>
      </c>
      <c r="M79" s="100">
        <v>5015</v>
      </c>
      <c r="N79" s="100">
        <v>7258</v>
      </c>
      <c r="O79" s="100">
        <v>36911</v>
      </c>
      <c r="P79" s="100">
        <v>0</v>
      </c>
      <c r="Q79" s="53">
        <f t="shared" si="8"/>
        <v>144148</v>
      </c>
      <c r="R79" s="7"/>
      <c r="S79" s="66">
        <v>59155</v>
      </c>
      <c r="T79" s="66">
        <v>0</v>
      </c>
      <c r="U79" s="66">
        <v>1115</v>
      </c>
      <c r="V79" s="66">
        <v>3786</v>
      </c>
      <c r="W79" s="66">
        <v>13362</v>
      </c>
      <c r="X79" s="66">
        <v>17534</v>
      </c>
      <c r="Y79" s="66">
        <v>2985</v>
      </c>
      <c r="Z79" s="66">
        <v>0</v>
      </c>
      <c r="AA79" s="66">
        <v>0</v>
      </c>
      <c r="AB79" s="48">
        <f t="shared" si="9"/>
        <v>97937</v>
      </c>
      <c r="AC79" s="46">
        <f t="shared" si="10"/>
        <v>46211</v>
      </c>
      <c r="AD79" s="41"/>
      <c r="AE79" s="66">
        <v>1250000</v>
      </c>
      <c r="AF79" s="66">
        <v>0</v>
      </c>
      <c r="AG79" s="66">
        <v>173562</v>
      </c>
      <c r="AH79" s="66">
        <v>1807</v>
      </c>
      <c r="AI79" s="53">
        <f t="shared" si="11"/>
        <v>1425369</v>
      </c>
      <c r="AJ79" s="66">
        <v>2271</v>
      </c>
      <c r="AK79" s="53">
        <f t="shared" si="12"/>
        <v>1423098</v>
      </c>
      <c r="AL79" s="41"/>
      <c r="AM79" s="89"/>
      <c r="AN79" s="41"/>
    </row>
    <row r="80" spans="1:40" ht="22.5" customHeight="1">
      <c r="A80" s="4">
        <f t="shared" si="13"/>
        <v>76</v>
      </c>
      <c r="B80" s="91" t="s">
        <v>312</v>
      </c>
      <c r="C80" s="91">
        <v>9534</v>
      </c>
      <c r="D80" s="92" t="s">
        <v>111</v>
      </c>
      <c r="E80" s="153">
        <f t="shared" si="14"/>
        <v>1</v>
      </c>
      <c r="F80" s="144" t="s">
        <v>326</v>
      </c>
      <c r="G80" s="99">
        <v>158209</v>
      </c>
      <c r="H80" s="100">
        <v>0</v>
      </c>
      <c r="I80" s="100">
        <v>14178</v>
      </c>
      <c r="J80" s="100">
        <v>0</v>
      </c>
      <c r="K80" s="100"/>
      <c r="L80" s="100">
        <v>0</v>
      </c>
      <c r="M80" s="100">
        <v>10073</v>
      </c>
      <c r="N80" s="100">
        <v>22315</v>
      </c>
      <c r="O80" s="100">
        <v>41555</v>
      </c>
      <c r="P80" s="100"/>
      <c r="Q80" s="53">
        <f t="shared" si="8"/>
        <v>246330</v>
      </c>
      <c r="R80" s="7"/>
      <c r="S80" s="66">
        <v>56525</v>
      </c>
      <c r="T80" s="66">
        <v>7600</v>
      </c>
      <c r="U80" s="66">
        <v>5794</v>
      </c>
      <c r="V80" s="66">
        <v>58690</v>
      </c>
      <c r="W80" s="66">
        <v>21012</v>
      </c>
      <c r="X80" s="66">
        <v>31357</v>
      </c>
      <c r="Y80" s="66">
        <v>36000</v>
      </c>
      <c r="Z80" s="66">
        <v>23589</v>
      </c>
      <c r="AA80" s="66">
        <v>17879</v>
      </c>
      <c r="AB80" s="48">
        <f t="shared" si="9"/>
        <v>258446</v>
      </c>
      <c r="AC80" s="46">
        <f t="shared" si="10"/>
        <v>-12116</v>
      </c>
      <c r="AD80" s="41"/>
      <c r="AE80" s="66">
        <v>735000</v>
      </c>
      <c r="AF80" s="66">
        <v>214580</v>
      </c>
      <c r="AG80" s="66">
        <v>474233</v>
      </c>
      <c r="AH80" s="66">
        <v>0</v>
      </c>
      <c r="AI80" s="53">
        <f t="shared" si="11"/>
        <v>1423813</v>
      </c>
      <c r="AJ80" s="66">
        <v>40096</v>
      </c>
      <c r="AK80" s="53">
        <f t="shared" si="12"/>
        <v>1383717</v>
      </c>
      <c r="AL80" s="41"/>
      <c r="AM80" s="89"/>
      <c r="AN80" s="41"/>
    </row>
    <row r="81" spans="1:40" ht="22.5" customHeight="1">
      <c r="A81" s="4">
        <f t="shared" si="13"/>
        <v>77</v>
      </c>
      <c r="B81" s="91" t="s">
        <v>312</v>
      </c>
      <c r="C81" s="91">
        <v>9552</v>
      </c>
      <c r="D81" s="92" t="s">
        <v>114</v>
      </c>
      <c r="E81" s="153">
        <f t="shared" si="14"/>
        <v>1</v>
      </c>
      <c r="F81" s="144" t="s">
        <v>326</v>
      </c>
      <c r="G81" s="99">
        <v>30404</v>
      </c>
      <c r="H81" s="100">
        <v>0</v>
      </c>
      <c r="I81" s="100">
        <v>0</v>
      </c>
      <c r="J81" s="100">
        <v>0</v>
      </c>
      <c r="K81" s="100">
        <v>2048</v>
      </c>
      <c r="L81" s="100"/>
      <c r="M81" s="100">
        <v>810</v>
      </c>
      <c r="N81" s="100">
        <v>8776</v>
      </c>
      <c r="O81" s="100">
        <v>760</v>
      </c>
      <c r="P81" s="100">
        <v>3349</v>
      </c>
      <c r="Q81" s="53">
        <f t="shared" si="8"/>
        <v>46147</v>
      </c>
      <c r="R81" s="7"/>
      <c r="S81" s="66">
        <v>36343</v>
      </c>
      <c r="T81" s="66">
        <v>0</v>
      </c>
      <c r="U81" s="66">
        <v>0</v>
      </c>
      <c r="V81" s="66">
        <v>158</v>
      </c>
      <c r="W81" s="66">
        <v>6679</v>
      </c>
      <c r="X81" s="66">
        <v>11399</v>
      </c>
      <c r="Y81" s="66">
        <v>2950</v>
      </c>
      <c r="Z81" s="66">
        <v>0</v>
      </c>
      <c r="AA81" s="66">
        <v>8287</v>
      </c>
      <c r="AB81" s="48">
        <f t="shared" si="9"/>
        <v>65816</v>
      </c>
      <c r="AC81" s="46">
        <f t="shared" si="10"/>
        <v>-19669</v>
      </c>
      <c r="AD81" s="41"/>
      <c r="AE81" s="66">
        <v>254969</v>
      </c>
      <c r="AF81" s="66"/>
      <c r="AG81" s="66">
        <v>200841</v>
      </c>
      <c r="AH81" s="66">
        <v>909</v>
      </c>
      <c r="AI81" s="53">
        <f t="shared" si="11"/>
        <v>456719</v>
      </c>
      <c r="AJ81" s="66">
        <v>909</v>
      </c>
      <c r="AK81" s="53">
        <f t="shared" si="12"/>
        <v>455810</v>
      </c>
      <c r="AL81" s="41"/>
      <c r="AM81" s="89"/>
      <c r="AN81" s="41"/>
    </row>
    <row r="82" spans="1:40" ht="22.5" customHeight="1">
      <c r="A82" s="4">
        <f t="shared" si="13"/>
        <v>78</v>
      </c>
      <c r="B82" s="91" t="s">
        <v>312</v>
      </c>
      <c r="C82" s="91">
        <v>9564</v>
      </c>
      <c r="D82" s="92" t="s">
        <v>119</v>
      </c>
      <c r="E82" s="153">
        <f t="shared" si="14"/>
        <v>1</v>
      </c>
      <c r="F82" s="144" t="s">
        <v>326</v>
      </c>
      <c r="G82" s="99">
        <v>23740</v>
      </c>
      <c r="H82" s="100">
        <v>0</v>
      </c>
      <c r="I82" s="100">
        <v>97</v>
      </c>
      <c r="J82" s="100">
        <v>0</v>
      </c>
      <c r="K82" s="100"/>
      <c r="L82" s="100">
        <v>11608</v>
      </c>
      <c r="M82" s="100">
        <v>13044</v>
      </c>
      <c r="N82" s="100">
        <v>16427</v>
      </c>
      <c r="O82" s="100">
        <v>1111</v>
      </c>
      <c r="P82" s="100"/>
      <c r="Q82" s="53">
        <f t="shared" si="8"/>
        <v>66027</v>
      </c>
      <c r="R82" s="7"/>
      <c r="S82" s="66"/>
      <c r="T82" s="66"/>
      <c r="U82" s="66">
        <v>5744</v>
      </c>
      <c r="V82" s="66">
        <v>8403</v>
      </c>
      <c r="W82" s="66">
        <v>17407</v>
      </c>
      <c r="X82" s="66">
        <v>6765</v>
      </c>
      <c r="Y82" s="66">
        <v>2400</v>
      </c>
      <c r="Z82" s="66">
        <v>0</v>
      </c>
      <c r="AA82" s="66"/>
      <c r="AB82" s="48">
        <f t="shared" si="9"/>
        <v>40719</v>
      </c>
      <c r="AC82" s="46">
        <f t="shared" si="10"/>
        <v>25308</v>
      </c>
      <c r="AD82" s="41"/>
      <c r="AE82" s="66">
        <v>945000</v>
      </c>
      <c r="AF82" s="66">
        <v>110000</v>
      </c>
      <c r="AG82" s="66">
        <v>463714</v>
      </c>
      <c r="AH82" s="66">
        <v>7374</v>
      </c>
      <c r="AI82" s="53">
        <f t="shared" si="11"/>
        <v>1526088</v>
      </c>
      <c r="AJ82" s="66"/>
      <c r="AK82" s="53">
        <f t="shared" si="12"/>
        <v>1526088</v>
      </c>
      <c r="AL82" s="41"/>
      <c r="AM82" s="89"/>
      <c r="AN82" s="41"/>
    </row>
    <row r="83" spans="1:40" ht="22.5" customHeight="1">
      <c r="A83" s="4">
        <f t="shared" si="13"/>
        <v>79</v>
      </c>
      <c r="B83" s="91" t="s">
        <v>312</v>
      </c>
      <c r="C83" s="91">
        <v>9530</v>
      </c>
      <c r="D83" s="92" t="s">
        <v>317</v>
      </c>
      <c r="E83" s="153" t="str">
        <f t="shared" si="14"/>
        <v> </v>
      </c>
      <c r="F83" s="144" t="s">
        <v>327</v>
      </c>
      <c r="G83" s="99">
        <v>5265</v>
      </c>
      <c r="H83" s="100">
        <v>0</v>
      </c>
      <c r="I83" s="100">
        <v>0</v>
      </c>
      <c r="J83" s="100">
        <v>0</v>
      </c>
      <c r="K83" s="100">
        <v>0</v>
      </c>
      <c r="L83" s="100">
        <v>0</v>
      </c>
      <c r="M83" s="100">
        <v>0</v>
      </c>
      <c r="N83" s="100">
        <v>0</v>
      </c>
      <c r="O83" s="100">
        <v>0</v>
      </c>
      <c r="P83" s="100">
        <v>0</v>
      </c>
      <c r="Q83" s="53">
        <f t="shared" si="8"/>
        <v>5265</v>
      </c>
      <c r="R83" s="7"/>
      <c r="S83" s="66">
        <v>0</v>
      </c>
      <c r="T83" s="66">
        <v>0</v>
      </c>
      <c r="U83" s="66">
        <v>0</v>
      </c>
      <c r="V83" s="66">
        <v>0</v>
      </c>
      <c r="W83" s="66">
        <v>0</v>
      </c>
      <c r="X83" s="66">
        <v>0</v>
      </c>
      <c r="Y83" s="66">
        <v>0</v>
      </c>
      <c r="Z83" s="66">
        <v>0</v>
      </c>
      <c r="AA83" s="66">
        <v>0</v>
      </c>
      <c r="AB83" s="48">
        <f t="shared" si="9"/>
        <v>0</v>
      </c>
      <c r="AC83" s="46">
        <f t="shared" si="10"/>
        <v>5265</v>
      </c>
      <c r="AD83" s="41"/>
      <c r="AE83" s="66">
        <v>0</v>
      </c>
      <c r="AF83" s="66">
        <v>0</v>
      </c>
      <c r="AG83" s="66">
        <v>0</v>
      </c>
      <c r="AH83" s="66">
        <v>0</v>
      </c>
      <c r="AI83" s="53">
        <f t="shared" si="11"/>
        <v>0</v>
      </c>
      <c r="AJ83" s="66">
        <v>0</v>
      </c>
      <c r="AK83" s="53">
        <f t="shared" si="12"/>
        <v>0</v>
      </c>
      <c r="AL83" s="41"/>
      <c r="AM83" s="89"/>
      <c r="AN83" s="41"/>
    </row>
    <row r="84" spans="1:40" ht="22.5" customHeight="1">
      <c r="A84" s="4">
        <f t="shared" si="13"/>
        <v>80</v>
      </c>
      <c r="B84" s="91" t="s">
        <v>312</v>
      </c>
      <c r="C84" s="91">
        <v>9532</v>
      </c>
      <c r="D84" s="92" t="s">
        <v>109</v>
      </c>
      <c r="E84" s="153">
        <f t="shared" si="14"/>
        <v>1</v>
      </c>
      <c r="F84" s="144" t="s">
        <v>326</v>
      </c>
      <c r="G84" s="99">
        <v>115703</v>
      </c>
      <c r="H84" s="100">
        <v>1088</v>
      </c>
      <c r="I84" s="100">
        <v>685</v>
      </c>
      <c r="J84" s="100">
        <v>0</v>
      </c>
      <c r="K84" s="100">
        <v>0</v>
      </c>
      <c r="L84" s="100">
        <v>11000</v>
      </c>
      <c r="M84" s="100">
        <v>18200</v>
      </c>
      <c r="N84" s="100">
        <v>5377</v>
      </c>
      <c r="O84" s="100">
        <v>69485</v>
      </c>
      <c r="P84" s="100"/>
      <c r="Q84" s="53">
        <f t="shared" si="8"/>
        <v>221538</v>
      </c>
      <c r="R84" s="7"/>
      <c r="S84" s="66">
        <v>89953</v>
      </c>
      <c r="T84" s="66"/>
      <c r="U84" s="66"/>
      <c r="V84" s="66">
        <v>50242</v>
      </c>
      <c r="W84" s="66">
        <v>28628</v>
      </c>
      <c r="X84" s="66">
        <v>18241</v>
      </c>
      <c r="Y84" s="66">
        <v>25571</v>
      </c>
      <c r="Z84" s="66">
        <v>3273</v>
      </c>
      <c r="AA84" s="66"/>
      <c r="AB84" s="48">
        <f t="shared" si="9"/>
        <v>215908</v>
      </c>
      <c r="AC84" s="46">
        <f t="shared" si="10"/>
        <v>5630</v>
      </c>
      <c r="AD84" s="41"/>
      <c r="AE84" s="66">
        <v>788663</v>
      </c>
      <c r="AF84" s="66">
        <v>0</v>
      </c>
      <c r="AG84" s="66">
        <v>155570</v>
      </c>
      <c r="AH84" s="66">
        <v>2153</v>
      </c>
      <c r="AI84" s="53">
        <f t="shared" si="11"/>
        <v>946386</v>
      </c>
      <c r="AJ84" s="66">
        <v>40436</v>
      </c>
      <c r="AK84" s="53">
        <f t="shared" si="12"/>
        <v>905950</v>
      </c>
      <c r="AL84" s="41"/>
      <c r="AM84" s="89"/>
      <c r="AN84" s="41"/>
    </row>
    <row r="85" spans="1:40" ht="22.5" customHeight="1">
      <c r="A85" s="4">
        <f t="shared" si="13"/>
        <v>81</v>
      </c>
      <c r="B85" s="91" t="s">
        <v>312</v>
      </c>
      <c r="C85" s="91">
        <v>15065</v>
      </c>
      <c r="D85" s="92" t="s">
        <v>318</v>
      </c>
      <c r="E85" s="153" t="str">
        <f t="shared" si="14"/>
        <v> </v>
      </c>
      <c r="F85" s="144" t="s">
        <v>327</v>
      </c>
      <c r="G85" s="99">
        <v>68363</v>
      </c>
      <c r="H85" s="100">
        <v>0</v>
      </c>
      <c r="I85" s="100">
        <v>0</v>
      </c>
      <c r="J85" s="100">
        <v>0</v>
      </c>
      <c r="K85" s="100">
        <v>10000</v>
      </c>
      <c r="L85" s="100">
        <v>0</v>
      </c>
      <c r="M85" s="100">
        <v>0</v>
      </c>
      <c r="N85" s="100">
        <v>0</v>
      </c>
      <c r="O85" s="100">
        <v>20332</v>
      </c>
      <c r="P85" s="100">
        <v>0</v>
      </c>
      <c r="Q85" s="53">
        <f t="shared" si="8"/>
        <v>98695</v>
      </c>
      <c r="R85" s="7"/>
      <c r="S85" s="66">
        <v>0</v>
      </c>
      <c r="T85" s="66">
        <v>0</v>
      </c>
      <c r="U85" s="66">
        <v>0</v>
      </c>
      <c r="V85" s="66">
        <v>0</v>
      </c>
      <c r="W85" s="66">
        <v>18165</v>
      </c>
      <c r="X85" s="66">
        <v>4894</v>
      </c>
      <c r="Y85" s="66">
        <v>0</v>
      </c>
      <c r="Z85" s="66">
        <v>0</v>
      </c>
      <c r="AA85" s="66">
        <v>1307</v>
      </c>
      <c r="AB85" s="48">
        <f t="shared" si="9"/>
        <v>24366</v>
      </c>
      <c r="AC85" s="46">
        <f t="shared" si="10"/>
        <v>74329</v>
      </c>
      <c r="AD85" s="41"/>
      <c r="AE85" s="66">
        <v>300000</v>
      </c>
      <c r="AF85" s="66">
        <v>0</v>
      </c>
      <c r="AG85" s="66">
        <v>35619</v>
      </c>
      <c r="AH85" s="66">
        <v>0</v>
      </c>
      <c r="AI85" s="53">
        <f t="shared" si="11"/>
        <v>335619</v>
      </c>
      <c r="AJ85" s="66">
        <v>180000</v>
      </c>
      <c r="AK85" s="53">
        <f t="shared" si="12"/>
        <v>155619</v>
      </c>
      <c r="AL85" s="41"/>
      <c r="AM85" s="89"/>
      <c r="AN85" s="41"/>
    </row>
    <row r="86" spans="1:56" ht="22.5" customHeight="1">
      <c r="A86" s="4">
        <f t="shared" si="13"/>
        <v>82</v>
      </c>
      <c r="B86" s="91" t="s">
        <v>312</v>
      </c>
      <c r="C86" s="91">
        <v>9627</v>
      </c>
      <c r="D86" s="92" t="s">
        <v>136</v>
      </c>
      <c r="E86" s="153" t="str">
        <f t="shared" si="14"/>
        <v> </v>
      </c>
      <c r="F86" s="144" t="s">
        <v>327</v>
      </c>
      <c r="G86" s="99">
        <v>41928</v>
      </c>
      <c r="H86" s="100">
        <v>0</v>
      </c>
      <c r="I86" s="100">
        <v>584</v>
      </c>
      <c r="J86" s="100">
        <v>0</v>
      </c>
      <c r="K86" s="100">
        <v>2105</v>
      </c>
      <c r="L86" s="100">
        <v>8699</v>
      </c>
      <c r="M86" s="100">
        <v>14231</v>
      </c>
      <c r="N86" s="100">
        <v>30</v>
      </c>
      <c r="O86" s="100">
        <v>12573</v>
      </c>
      <c r="P86" s="100">
        <v>5000</v>
      </c>
      <c r="Q86" s="53">
        <f t="shared" si="8"/>
        <v>85150</v>
      </c>
      <c r="R86" s="7"/>
      <c r="S86" s="66">
        <v>28194</v>
      </c>
      <c r="T86" s="66">
        <v>0</v>
      </c>
      <c r="U86" s="66">
        <v>8187</v>
      </c>
      <c r="V86" s="66">
        <v>343</v>
      </c>
      <c r="W86" s="66">
        <v>10599</v>
      </c>
      <c r="X86" s="66">
        <v>7771</v>
      </c>
      <c r="Y86" s="66">
        <v>4062</v>
      </c>
      <c r="Z86" s="66">
        <v>584</v>
      </c>
      <c r="AA86" s="66">
        <v>310</v>
      </c>
      <c r="AB86" s="48">
        <f t="shared" si="9"/>
        <v>60050</v>
      </c>
      <c r="AC86" s="46">
        <f t="shared" si="10"/>
        <v>25100</v>
      </c>
      <c r="AD86" s="41"/>
      <c r="AE86" s="66">
        <v>967797</v>
      </c>
      <c r="AF86" s="66">
        <v>80710</v>
      </c>
      <c r="AG86" s="66">
        <v>315201</v>
      </c>
      <c r="AH86" s="66">
        <v>3542</v>
      </c>
      <c r="AI86" s="53">
        <f t="shared" si="11"/>
        <v>1367250</v>
      </c>
      <c r="AJ86" s="66">
        <v>5572</v>
      </c>
      <c r="AK86" s="53">
        <f t="shared" si="12"/>
        <v>1361678</v>
      </c>
      <c r="AL86" s="41"/>
      <c r="AM86" s="89"/>
      <c r="AN86" s="41"/>
      <c r="BB86" s="47"/>
      <c r="BC86" s="47"/>
      <c r="BD86" s="47"/>
    </row>
    <row r="87" spans="1:40" ht="22.5" customHeight="1">
      <c r="A87" s="4">
        <f t="shared" si="13"/>
        <v>83</v>
      </c>
      <c r="B87" s="91" t="s">
        <v>312</v>
      </c>
      <c r="C87" s="91">
        <v>9629</v>
      </c>
      <c r="D87" s="92" t="s">
        <v>131</v>
      </c>
      <c r="E87" s="153">
        <f t="shared" si="14"/>
        <v>1</v>
      </c>
      <c r="F87" s="144" t="s">
        <v>326</v>
      </c>
      <c r="G87" s="99">
        <v>85004</v>
      </c>
      <c r="H87" s="100">
        <v>0</v>
      </c>
      <c r="I87" s="100">
        <v>340</v>
      </c>
      <c r="J87" s="100">
        <v>0</v>
      </c>
      <c r="K87" s="100">
        <v>1000</v>
      </c>
      <c r="L87" s="100"/>
      <c r="M87" s="100">
        <v>30631</v>
      </c>
      <c r="N87" s="100">
        <v>21115</v>
      </c>
      <c r="O87" s="100">
        <v>4920</v>
      </c>
      <c r="P87" s="100">
        <v>0</v>
      </c>
      <c r="Q87" s="53">
        <f t="shared" si="8"/>
        <v>143010</v>
      </c>
      <c r="R87" s="10"/>
      <c r="S87" s="66"/>
      <c r="T87" s="66"/>
      <c r="U87" s="66">
        <v>25511</v>
      </c>
      <c r="V87" s="66">
        <v>19897</v>
      </c>
      <c r="W87" s="66">
        <v>31575</v>
      </c>
      <c r="X87" s="66">
        <v>25419</v>
      </c>
      <c r="Y87" s="66">
        <v>2651</v>
      </c>
      <c r="Z87" s="66">
        <v>660</v>
      </c>
      <c r="AA87" s="66">
        <v>0</v>
      </c>
      <c r="AB87" s="48">
        <f t="shared" si="9"/>
        <v>105713</v>
      </c>
      <c r="AC87" s="46">
        <f t="shared" si="10"/>
        <v>37297</v>
      </c>
      <c r="AD87" s="41"/>
      <c r="AE87" s="66">
        <v>1883005</v>
      </c>
      <c r="AF87" s="66">
        <v>1669</v>
      </c>
      <c r="AG87" s="66">
        <v>469381</v>
      </c>
      <c r="AH87" s="66">
        <v>4121</v>
      </c>
      <c r="AI87" s="53">
        <f t="shared" si="11"/>
        <v>2358176</v>
      </c>
      <c r="AJ87" s="66">
        <v>6653</v>
      </c>
      <c r="AK87" s="53">
        <f t="shared" si="12"/>
        <v>2351523</v>
      </c>
      <c r="AL87" s="41"/>
      <c r="AM87" s="89"/>
      <c r="AN87" s="41"/>
    </row>
    <row r="88" spans="1:40" ht="22.5" customHeight="1">
      <c r="A88" s="4">
        <f t="shared" si="13"/>
        <v>84</v>
      </c>
      <c r="B88" s="91" t="s">
        <v>312</v>
      </c>
      <c r="C88" s="91">
        <v>9554</v>
      </c>
      <c r="D88" s="92" t="s">
        <v>115</v>
      </c>
      <c r="E88" s="153">
        <f t="shared" si="14"/>
        <v>1</v>
      </c>
      <c r="F88" s="144" t="s">
        <v>326</v>
      </c>
      <c r="G88" s="99">
        <v>120666</v>
      </c>
      <c r="H88" s="100">
        <v>2074</v>
      </c>
      <c r="I88" s="100">
        <v>25779</v>
      </c>
      <c r="J88" s="100">
        <v>296326</v>
      </c>
      <c r="K88" s="100">
        <v>49979</v>
      </c>
      <c r="L88" s="100">
        <v>0</v>
      </c>
      <c r="M88" s="100">
        <v>6677</v>
      </c>
      <c r="N88" s="100">
        <v>2150</v>
      </c>
      <c r="O88" s="100">
        <v>1676</v>
      </c>
      <c r="P88" s="100">
        <v>349</v>
      </c>
      <c r="Q88" s="53">
        <f t="shared" si="8"/>
        <v>505676</v>
      </c>
      <c r="R88" s="10"/>
      <c r="S88" s="66">
        <v>52979</v>
      </c>
      <c r="T88" s="66">
        <v>3821</v>
      </c>
      <c r="U88" s="66">
        <v>11307</v>
      </c>
      <c r="V88" s="66">
        <v>64400</v>
      </c>
      <c r="W88" s="66">
        <v>16424</v>
      </c>
      <c r="X88" s="66">
        <v>51060</v>
      </c>
      <c r="Y88" s="66">
        <v>6954</v>
      </c>
      <c r="Z88" s="66">
        <v>21856</v>
      </c>
      <c r="AA88" s="66">
        <v>24374</v>
      </c>
      <c r="AB88" s="48">
        <f t="shared" si="9"/>
        <v>253175</v>
      </c>
      <c r="AC88" s="46">
        <f t="shared" si="10"/>
        <v>252501</v>
      </c>
      <c r="AD88" s="41"/>
      <c r="AE88" s="66">
        <v>3095557</v>
      </c>
      <c r="AF88" s="66">
        <v>169876</v>
      </c>
      <c r="AG88" s="66">
        <v>88584</v>
      </c>
      <c r="AH88" s="66"/>
      <c r="AI88" s="53">
        <f t="shared" si="11"/>
        <v>3354017</v>
      </c>
      <c r="AJ88" s="66">
        <v>328513</v>
      </c>
      <c r="AK88" s="53">
        <f t="shared" si="12"/>
        <v>3025504</v>
      </c>
      <c r="AL88" s="41"/>
      <c r="AM88" s="89"/>
      <c r="AN88" s="41"/>
    </row>
    <row r="89" spans="1:40" ht="22.5" customHeight="1">
      <c r="A89" s="4">
        <f t="shared" si="13"/>
        <v>85</v>
      </c>
      <c r="B89" s="91" t="s">
        <v>312</v>
      </c>
      <c r="C89" s="91">
        <v>9568</v>
      </c>
      <c r="D89" s="92" t="s">
        <v>279</v>
      </c>
      <c r="E89" s="153">
        <f t="shared" si="14"/>
        <v>1</v>
      </c>
      <c r="F89" s="144" t="s">
        <v>326</v>
      </c>
      <c r="G89" s="99">
        <v>126898</v>
      </c>
      <c r="H89" s="100">
        <v>0</v>
      </c>
      <c r="I89" s="100">
        <v>0</v>
      </c>
      <c r="J89" s="100">
        <v>0</v>
      </c>
      <c r="K89" s="100">
        <v>2665</v>
      </c>
      <c r="L89" s="100">
        <v>0</v>
      </c>
      <c r="M89" s="100">
        <v>12348</v>
      </c>
      <c r="N89" s="100">
        <v>344</v>
      </c>
      <c r="O89" s="100"/>
      <c r="P89" s="100">
        <v>0</v>
      </c>
      <c r="Q89" s="53">
        <f t="shared" si="8"/>
        <v>142255</v>
      </c>
      <c r="R89" s="10"/>
      <c r="S89" s="66"/>
      <c r="T89" s="66">
        <v>0</v>
      </c>
      <c r="U89" s="66"/>
      <c r="V89" s="66">
        <v>67041</v>
      </c>
      <c r="W89" s="66">
        <v>26268</v>
      </c>
      <c r="X89" s="66">
        <v>8501</v>
      </c>
      <c r="Y89" s="66">
        <v>996</v>
      </c>
      <c r="Z89" s="66">
        <v>0</v>
      </c>
      <c r="AA89" s="66">
        <v>13558</v>
      </c>
      <c r="AB89" s="48">
        <f t="shared" si="9"/>
        <v>116364</v>
      </c>
      <c r="AC89" s="46">
        <f t="shared" si="10"/>
        <v>25891</v>
      </c>
      <c r="AD89" s="41"/>
      <c r="AE89" s="66">
        <v>0</v>
      </c>
      <c r="AF89" s="66">
        <v>0</v>
      </c>
      <c r="AG89" s="66">
        <v>60933</v>
      </c>
      <c r="AH89" s="66">
        <v>685</v>
      </c>
      <c r="AI89" s="53">
        <f t="shared" si="11"/>
        <v>61618</v>
      </c>
      <c r="AJ89" s="66">
        <v>20317</v>
      </c>
      <c r="AK89" s="53">
        <f t="shared" si="12"/>
        <v>41301</v>
      </c>
      <c r="AL89" s="41"/>
      <c r="AM89" s="89"/>
      <c r="AN89" s="41"/>
    </row>
    <row r="90" spans="1:40" ht="22.5" customHeight="1">
      <c r="A90" s="4">
        <f t="shared" si="13"/>
        <v>86</v>
      </c>
      <c r="B90" s="91" t="s">
        <v>312</v>
      </c>
      <c r="C90" s="91">
        <v>9569</v>
      </c>
      <c r="D90" s="92" t="s">
        <v>288</v>
      </c>
      <c r="E90" s="153">
        <f t="shared" si="14"/>
        <v>1</v>
      </c>
      <c r="F90" s="144" t="s">
        <v>326</v>
      </c>
      <c r="G90" s="99">
        <v>40391</v>
      </c>
      <c r="H90" s="100">
        <v>361</v>
      </c>
      <c r="I90" s="100">
        <v>614</v>
      </c>
      <c r="J90" s="100">
        <v>0</v>
      </c>
      <c r="K90" s="100"/>
      <c r="L90" s="100">
        <v>0</v>
      </c>
      <c r="M90" s="100">
        <v>18766</v>
      </c>
      <c r="N90" s="100">
        <v>6966</v>
      </c>
      <c r="O90" s="100">
        <v>553</v>
      </c>
      <c r="P90" s="100">
        <v>0</v>
      </c>
      <c r="Q90" s="53">
        <f t="shared" si="8"/>
        <v>67651</v>
      </c>
      <c r="R90" s="10"/>
      <c r="S90" s="66">
        <v>11532</v>
      </c>
      <c r="T90" s="66">
        <v>0</v>
      </c>
      <c r="U90" s="66">
        <v>749</v>
      </c>
      <c r="V90" s="66">
        <v>16287</v>
      </c>
      <c r="W90" s="66">
        <v>20605</v>
      </c>
      <c r="X90" s="66">
        <v>21151</v>
      </c>
      <c r="Y90" s="66">
        <v>1432</v>
      </c>
      <c r="Z90" s="66">
        <v>975</v>
      </c>
      <c r="AA90" s="66">
        <v>0</v>
      </c>
      <c r="AB90" s="48">
        <f t="shared" si="9"/>
        <v>72731</v>
      </c>
      <c r="AC90" s="46">
        <f t="shared" si="10"/>
        <v>-5080</v>
      </c>
      <c r="AD90" s="41"/>
      <c r="AE90" s="66">
        <v>675000</v>
      </c>
      <c r="AF90" s="66">
        <v>22000</v>
      </c>
      <c r="AG90" s="66">
        <v>182393</v>
      </c>
      <c r="AH90" s="66"/>
      <c r="AI90" s="53">
        <f t="shared" si="11"/>
        <v>879393</v>
      </c>
      <c r="AJ90" s="66">
        <v>0</v>
      </c>
      <c r="AK90" s="53">
        <f t="shared" si="12"/>
        <v>879393</v>
      </c>
      <c r="AL90" s="41"/>
      <c r="AM90" s="89"/>
      <c r="AN90" s="41"/>
    </row>
    <row r="91" spans="1:40" ht="22.5" customHeight="1">
      <c r="A91" s="4">
        <f t="shared" si="13"/>
        <v>87</v>
      </c>
      <c r="B91" s="91" t="s">
        <v>312</v>
      </c>
      <c r="C91" s="91">
        <v>9570</v>
      </c>
      <c r="D91" s="92" t="s">
        <v>293</v>
      </c>
      <c r="E91" s="153">
        <f t="shared" si="14"/>
        <v>1</v>
      </c>
      <c r="F91" s="144" t="s">
        <v>326</v>
      </c>
      <c r="G91" s="99">
        <v>70980</v>
      </c>
      <c r="H91" s="100">
        <v>6013</v>
      </c>
      <c r="I91" s="100">
        <v>0</v>
      </c>
      <c r="J91" s="100">
        <v>0</v>
      </c>
      <c r="K91" s="100">
        <v>0</v>
      </c>
      <c r="L91" s="100">
        <v>2300</v>
      </c>
      <c r="M91" s="100">
        <v>128219</v>
      </c>
      <c r="N91" s="100">
        <v>6545</v>
      </c>
      <c r="O91" s="100">
        <v>276</v>
      </c>
      <c r="P91" s="100">
        <v>0</v>
      </c>
      <c r="Q91" s="53">
        <f t="shared" si="8"/>
        <v>214333</v>
      </c>
      <c r="R91" s="10"/>
      <c r="S91" s="66">
        <v>62589</v>
      </c>
      <c r="T91" s="66">
        <v>2583</v>
      </c>
      <c r="U91" s="66">
        <v>7337</v>
      </c>
      <c r="V91" s="66">
        <v>35562</v>
      </c>
      <c r="W91" s="66"/>
      <c r="X91" s="66">
        <v>30659</v>
      </c>
      <c r="Y91" s="66">
        <v>6503</v>
      </c>
      <c r="Z91" s="66">
        <v>0</v>
      </c>
      <c r="AA91" s="66">
        <v>0</v>
      </c>
      <c r="AB91" s="48">
        <f t="shared" si="9"/>
        <v>145233</v>
      </c>
      <c r="AC91" s="46">
        <f t="shared" si="10"/>
        <v>69100</v>
      </c>
      <c r="AD91" s="41"/>
      <c r="AE91" s="66">
        <v>2141870</v>
      </c>
      <c r="AF91" s="66">
        <v>382202</v>
      </c>
      <c r="AG91" s="66">
        <v>2821601</v>
      </c>
      <c r="AH91" s="66">
        <v>2506</v>
      </c>
      <c r="AI91" s="53">
        <f t="shared" si="11"/>
        <v>5348179</v>
      </c>
      <c r="AJ91" s="66">
        <v>12672</v>
      </c>
      <c r="AK91" s="53">
        <f t="shared" si="12"/>
        <v>5335507</v>
      </c>
      <c r="AL91" s="41"/>
      <c r="AM91" s="89"/>
      <c r="AN91" s="41"/>
    </row>
    <row r="92" spans="1:40" ht="22.5" customHeight="1">
      <c r="A92" s="4">
        <f t="shared" si="13"/>
        <v>88</v>
      </c>
      <c r="B92" s="91" t="s">
        <v>312</v>
      </c>
      <c r="C92" s="91">
        <v>14406</v>
      </c>
      <c r="D92" s="92" t="s">
        <v>117</v>
      </c>
      <c r="E92" s="153">
        <f t="shared" si="14"/>
        <v>1</v>
      </c>
      <c r="F92" s="144" t="s">
        <v>326</v>
      </c>
      <c r="G92" s="99">
        <v>28230</v>
      </c>
      <c r="H92" s="100">
        <v>0</v>
      </c>
      <c r="I92" s="100">
        <v>0</v>
      </c>
      <c r="J92" s="100">
        <v>53067</v>
      </c>
      <c r="K92" s="100">
        <v>0</v>
      </c>
      <c r="L92" s="100">
        <v>0</v>
      </c>
      <c r="M92" s="100">
        <v>-4268</v>
      </c>
      <c r="N92" s="100">
        <v>259</v>
      </c>
      <c r="O92" s="100">
        <v>18730</v>
      </c>
      <c r="P92" s="100">
        <v>3885</v>
      </c>
      <c r="Q92" s="53">
        <f t="shared" si="8"/>
        <v>99903</v>
      </c>
      <c r="R92" s="10"/>
      <c r="S92" s="66">
        <v>35735</v>
      </c>
      <c r="T92" s="66">
        <v>0</v>
      </c>
      <c r="U92" s="66"/>
      <c r="V92" s="66"/>
      <c r="W92" s="66">
        <v>32149</v>
      </c>
      <c r="X92" s="66">
        <v>7462</v>
      </c>
      <c r="Y92" s="66">
        <v>0</v>
      </c>
      <c r="Z92" s="66">
        <v>0</v>
      </c>
      <c r="AA92" s="66">
        <v>8639</v>
      </c>
      <c r="AB92" s="48">
        <f t="shared" si="9"/>
        <v>83985</v>
      </c>
      <c r="AC92" s="46">
        <f t="shared" si="10"/>
        <v>15918</v>
      </c>
      <c r="AD92" s="41"/>
      <c r="AE92" s="66">
        <v>500852</v>
      </c>
      <c r="AF92" s="66">
        <v>8937</v>
      </c>
      <c r="AG92" s="66">
        <v>234684</v>
      </c>
      <c r="AH92" s="66"/>
      <c r="AI92" s="53">
        <f t="shared" si="11"/>
        <v>744473</v>
      </c>
      <c r="AJ92" s="66">
        <v>25187</v>
      </c>
      <c r="AK92" s="53">
        <f t="shared" si="12"/>
        <v>719286</v>
      </c>
      <c r="AL92" s="41"/>
      <c r="AM92" s="89"/>
      <c r="AN92" s="41"/>
    </row>
    <row r="93" spans="1:40" ht="22.5" customHeight="1">
      <c r="A93" s="4">
        <f t="shared" si="13"/>
        <v>89</v>
      </c>
      <c r="B93" s="91" t="s">
        <v>312</v>
      </c>
      <c r="C93" s="91">
        <v>9632</v>
      </c>
      <c r="D93" s="92" t="s">
        <v>137</v>
      </c>
      <c r="E93" s="153">
        <f t="shared" si="14"/>
        <v>1</v>
      </c>
      <c r="F93" s="144" t="s">
        <v>326</v>
      </c>
      <c r="G93" s="99">
        <v>78426</v>
      </c>
      <c r="H93" s="100">
        <v>0</v>
      </c>
      <c r="I93" s="100">
        <v>0</v>
      </c>
      <c r="J93" s="100">
        <v>51361</v>
      </c>
      <c r="K93" s="100"/>
      <c r="L93" s="100">
        <v>0</v>
      </c>
      <c r="M93" s="100">
        <v>15673</v>
      </c>
      <c r="N93" s="100">
        <v>60914</v>
      </c>
      <c r="O93" s="100">
        <v>172894</v>
      </c>
      <c r="P93" s="100">
        <v>0</v>
      </c>
      <c r="Q93" s="53">
        <f t="shared" si="8"/>
        <v>379268</v>
      </c>
      <c r="R93" s="10"/>
      <c r="S93" s="66">
        <v>51755</v>
      </c>
      <c r="T93" s="66">
        <v>16640</v>
      </c>
      <c r="U93" s="66">
        <v>0</v>
      </c>
      <c r="V93" s="66">
        <v>89769</v>
      </c>
      <c r="W93" s="66">
        <v>97306</v>
      </c>
      <c r="X93" s="66">
        <v>68172</v>
      </c>
      <c r="Y93" s="66">
        <v>1500</v>
      </c>
      <c r="Z93" s="66">
        <v>0</v>
      </c>
      <c r="AA93" s="66">
        <v>0</v>
      </c>
      <c r="AB93" s="48">
        <f t="shared" si="9"/>
        <v>325142</v>
      </c>
      <c r="AC93" s="46">
        <f t="shared" si="10"/>
        <v>54126</v>
      </c>
      <c r="AD93" s="41"/>
      <c r="AE93" s="66">
        <v>5574573</v>
      </c>
      <c r="AF93" s="66">
        <v>35679</v>
      </c>
      <c r="AG93" s="66">
        <v>865759</v>
      </c>
      <c r="AH93" s="66">
        <v>70589</v>
      </c>
      <c r="AI93" s="53">
        <f t="shared" si="11"/>
        <v>6546600</v>
      </c>
      <c r="AJ93" s="66">
        <v>102894</v>
      </c>
      <c r="AK93" s="53">
        <f t="shared" si="12"/>
        <v>6443706</v>
      </c>
      <c r="AL93" s="41"/>
      <c r="AM93" s="89"/>
      <c r="AN93" s="41"/>
    </row>
    <row r="94" spans="1:40" ht="22.5" customHeight="1">
      <c r="A94" s="4">
        <f t="shared" si="13"/>
        <v>90</v>
      </c>
      <c r="B94" s="91" t="s">
        <v>312</v>
      </c>
      <c r="C94" s="91">
        <v>9633</v>
      </c>
      <c r="D94" s="92" t="s">
        <v>138</v>
      </c>
      <c r="E94" s="153">
        <f t="shared" si="14"/>
        <v>1</v>
      </c>
      <c r="F94" s="144" t="s">
        <v>326</v>
      </c>
      <c r="G94" s="99">
        <v>213313</v>
      </c>
      <c r="H94" s="100">
        <v>3351</v>
      </c>
      <c r="I94" s="100">
        <v>23777</v>
      </c>
      <c r="J94" s="100">
        <v>0</v>
      </c>
      <c r="K94" s="100">
        <v>0</v>
      </c>
      <c r="L94" s="100">
        <v>33500</v>
      </c>
      <c r="M94" s="100">
        <v>216158</v>
      </c>
      <c r="N94" s="100">
        <v>763026</v>
      </c>
      <c r="O94" s="100">
        <v>1500</v>
      </c>
      <c r="P94" s="100">
        <v>15280</v>
      </c>
      <c r="Q94" s="53">
        <f t="shared" si="8"/>
        <v>1269905</v>
      </c>
      <c r="R94" s="10"/>
      <c r="S94" s="66">
        <v>99626</v>
      </c>
      <c r="T94" s="66">
        <v>35100</v>
      </c>
      <c r="U94" s="66">
        <v>2568</v>
      </c>
      <c r="V94" s="66">
        <v>345077</v>
      </c>
      <c r="W94" s="66">
        <v>307935</v>
      </c>
      <c r="X94" s="66">
        <v>280010</v>
      </c>
      <c r="Y94" s="66">
        <v>162690</v>
      </c>
      <c r="Z94" s="66">
        <v>29293</v>
      </c>
      <c r="AA94" s="66">
        <v>0</v>
      </c>
      <c r="AB94" s="48">
        <f t="shared" si="9"/>
        <v>1262299</v>
      </c>
      <c r="AC94" s="46">
        <f t="shared" si="10"/>
        <v>7606</v>
      </c>
      <c r="AD94" s="41"/>
      <c r="AE94" s="66">
        <v>7712045</v>
      </c>
      <c r="AF94" s="66">
        <v>61864</v>
      </c>
      <c r="AG94" s="66">
        <v>16962749</v>
      </c>
      <c r="AH94" s="66">
        <v>41467</v>
      </c>
      <c r="AI94" s="53">
        <f t="shared" si="11"/>
        <v>24778125</v>
      </c>
      <c r="AJ94" s="66">
        <v>114023</v>
      </c>
      <c r="AK94" s="53">
        <f t="shared" si="12"/>
        <v>24664102</v>
      </c>
      <c r="AL94" s="41"/>
      <c r="AM94" s="89"/>
      <c r="AN94" s="41"/>
    </row>
    <row r="95" spans="1:38" ht="22.5" customHeight="1">
      <c r="A95" s="4">
        <f t="shared" si="13"/>
        <v>91</v>
      </c>
      <c r="B95" s="43" t="s">
        <v>315</v>
      </c>
      <c r="C95" s="43">
        <v>9365</v>
      </c>
      <c r="D95" s="65" t="s">
        <v>69</v>
      </c>
      <c r="E95" s="153">
        <f t="shared" si="14"/>
        <v>1</v>
      </c>
      <c r="F95" s="66" t="s">
        <v>326</v>
      </c>
      <c r="G95" s="74">
        <v>138578</v>
      </c>
      <c r="H95" s="66">
        <v>2851</v>
      </c>
      <c r="I95" s="66">
        <v>12827</v>
      </c>
      <c r="J95" s="66">
        <v>22931</v>
      </c>
      <c r="K95" s="66"/>
      <c r="L95" s="66">
        <v>44905</v>
      </c>
      <c r="M95" s="66">
        <v>14041</v>
      </c>
      <c r="N95" s="66">
        <v>3777</v>
      </c>
      <c r="O95" s="66">
        <v>0</v>
      </c>
      <c r="P95" s="66"/>
      <c r="Q95" s="53">
        <f t="shared" si="8"/>
        <v>239910</v>
      </c>
      <c r="R95" s="10"/>
      <c r="S95" s="66"/>
      <c r="T95" s="66">
        <v>0</v>
      </c>
      <c r="U95" s="66">
        <v>15441</v>
      </c>
      <c r="V95" s="66"/>
      <c r="W95" s="66">
        <v>25898</v>
      </c>
      <c r="X95" s="66">
        <v>32543</v>
      </c>
      <c r="Y95" s="66">
        <v>10778</v>
      </c>
      <c r="Z95" s="66">
        <v>2595</v>
      </c>
      <c r="AA95" s="66"/>
      <c r="AB95" s="48">
        <f t="shared" si="9"/>
        <v>87255</v>
      </c>
      <c r="AC95" s="46">
        <f t="shared" si="10"/>
        <v>152655</v>
      </c>
      <c r="AD95" s="41"/>
      <c r="AE95" s="66">
        <v>1830000</v>
      </c>
      <c r="AF95" s="66">
        <v>15926</v>
      </c>
      <c r="AG95" s="66">
        <v>420219</v>
      </c>
      <c r="AH95" s="66"/>
      <c r="AI95" s="53">
        <f t="shared" si="11"/>
        <v>2266145</v>
      </c>
      <c r="AJ95" s="66">
        <v>7442</v>
      </c>
      <c r="AK95" s="53">
        <f t="shared" si="12"/>
        <v>2258703</v>
      </c>
      <c r="AL95" s="41"/>
    </row>
    <row r="96" spans="1:56" ht="22.5" customHeight="1">
      <c r="A96" s="4">
        <f t="shared" si="13"/>
        <v>92</v>
      </c>
      <c r="B96" s="43" t="s">
        <v>315</v>
      </c>
      <c r="C96" s="43">
        <v>9367</v>
      </c>
      <c r="D96" s="65" t="s">
        <v>70</v>
      </c>
      <c r="E96" s="153">
        <f t="shared" si="14"/>
        <v>1</v>
      </c>
      <c r="F96" s="66" t="s">
        <v>326</v>
      </c>
      <c r="G96" s="74">
        <v>35750</v>
      </c>
      <c r="H96" s="66">
        <v>0</v>
      </c>
      <c r="I96" s="66">
        <v>1970</v>
      </c>
      <c r="J96" s="66">
        <v>0</v>
      </c>
      <c r="K96" s="66">
        <v>2624</v>
      </c>
      <c r="L96" s="66">
        <v>0</v>
      </c>
      <c r="M96" s="66">
        <v>25100</v>
      </c>
      <c r="N96" s="66">
        <v>489</v>
      </c>
      <c r="O96" s="66">
        <v>5251</v>
      </c>
      <c r="P96" s="66">
        <v>0</v>
      </c>
      <c r="Q96" s="53">
        <f t="shared" si="8"/>
        <v>71184</v>
      </c>
      <c r="R96" s="10"/>
      <c r="S96" s="66">
        <v>0</v>
      </c>
      <c r="T96" s="66">
        <v>0</v>
      </c>
      <c r="U96" s="66">
        <v>0</v>
      </c>
      <c r="V96" s="66">
        <v>2594</v>
      </c>
      <c r="W96" s="66">
        <v>18796</v>
      </c>
      <c r="X96" s="66">
        <v>47973</v>
      </c>
      <c r="Y96" s="66">
        <v>0</v>
      </c>
      <c r="Z96" s="66">
        <v>0</v>
      </c>
      <c r="AA96" s="66">
        <v>651</v>
      </c>
      <c r="AB96" s="48">
        <f t="shared" si="9"/>
        <v>70014</v>
      </c>
      <c r="AC96" s="46">
        <f t="shared" si="10"/>
        <v>1170</v>
      </c>
      <c r="AD96" s="41"/>
      <c r="AE96" s="66">
        <v>549000</v>
      </c>
      <c r="AF96" s="66">
        <v>0</v>
      </c>
      <c r="AG96" s="66">
        <v>26296</v>
      </c>
      <c r="AH96" s="66">
        <v>0</v>
      </c>
      <c r="AI96" s="53">
        <f t="shared" si="11"/>
        <v>575296</v>
      </c>
      <c r="AJ96" s="66">
        <v>707</v>
      </c>
      <c r="AK96" s="53">
        <f t="shared" si="12"/>
        <v>574589</v>
      </c>
      <c r="AL96" s="41"/>
      <c r="BB96" s="20"/>
      <c r="BC96" s="20"/>
      <c r="BD96" s="20"/>
    </row>
    <row r="97" spans="1:38" ht="22.5" customHeight="1">
      <c r="A97" s="4">
        <f t="shared" si="13"/>
        <v>93</v>
      </c>
      <c r="B97" s="43" t="s">
        <v>315</v>
      </c>
      <c r="C97" s="43">
        <v>9368</v>
      </c>
      <c r="D97" s="65" t="s">
        <v>71</v>
      </c>
      <c r="E97" s="153">
        <f t="shared" si="14"/>
        <v>1</v>
      </c>
      <c r="F97" s="66" t="s">
        <v>326</v>
      </c>
      <c r="G97" s="74">
        <v>37399</v>
      </c>
      <c r="H97" s="66">
        <v>0</v>
      </c>
      <c r="I97" s="66">
        <v>0</v>
      </c>
      <c r="J97" s="66">
        <v>0</v>
      </c>
      <c r="K97" s="66">
        <v>0</v>
      </c>
      <c r="L97" s="66">
        <v>323961</v>
      </c>
      <c r="M97" s="66">
        <v>26043</v>
      </c>
      <c r="N97" s="66">
        <v>13995</v>
      </c>
      <c r="O97" s="66">
        <v>21736</v>
      </c>
      <c r="P97" s="66"/>
      <c r="Q97" s="53">
        <f t="shared" si="8"/>
        <v>423134</v>
      </c>
      <c r="R97" s="10"/>
      <c r="S97" s="66">
        <v>34629</v>
      </c>
      <c r="T97" s="66"/>
      <c r="U97" s="66">
        <v>3395</v>
      </c>
      <c r="V97" s="66">
        <v>787</v>
      </c>
      <c r="W97" s="66">
        <v>34270</v>
      </c>
      <c r="X97" s="66">
        <v>29943</v>
      </c>
      <c r="Y97" s="66"/>
      <c r="Z97" s="66">
        <v>0</v>
      </c>
      <c r="AA97" s="66">
        <v>0</v>
      </c>
      <c r="AB97" s="48">
        <f t="shared" si="9"/>
        <v>103024</v>
      </c>
      <c r="AC97" s="46">
        <f t="shared" si="10"/>
        <v>320110</v>
      </c>
      <c r="AD97" s="41"/>
      <c r="AE97" s="66">
        <v>1240000</v>
      </c>
      <c r="AF97" s="66">
        <v>0</v>
      </c>
      <c r="AG97" s="66">
        <v>376601</v>
      </c>
      <c r="AH97" s="66">
        <v>0</v>
      </c>
      <c r="AI97" s="53">
        <f t="shared" si="11"/>
        <v>1616601</v>
      </c>
      <c r="AJ97" s="66">
        <v>1996</v>
      </c>
      <c r="AK97" s="53">
        <f t="shared" si="12"/>
        <v>1614605</v>
      </c>
      <c r="AL97" s="41"/>
    </row>
    <row r="98" spans="1:38" ht="22.5" customHeight="1">
      <c r="A98" s="4">
        <f t="shared" si="13"/>
        <v>94</v>
      </c>
      <c r="B98" s="43" t="s">
        <v>315</v>
      </c>
      <c r="C98" s="43">
        <v>9376</v>
      </c>
      <c r="D98" s="65" t="s">
        <v>72</v>
      </c>
      <c r="E98" s="153">
        <f t="shared" si="14"/>
        <v>1</v>
      </c>
      <c r="F98" s="66" t="s">
        <v>326</v>
      </c>
      <c r="G98" s="74">
        <v>39284</v>
      </c>
      <c r="H98" s="66">
        <v>598</v>
      </c>
      <c r="I98" s="66">
        <v>0</v>
      </c>
      <c r="J98" s="66">
        <v>0</v>
      </c>
      <c r="K98" s="66">
        <v>0</v>
      </c>
      <c r="L98" s="66"/>
      <c r="M98" s="66">
        <v>9348</v>
      </c>
      <c r="N98" s="66">
        <v>5401</v>
      </c>
      <c r="O98" s="66">
        <v>5237</v>
      </c>
      <c r="P98" s="66">
        <v>2340</v>
      </c>
      <c r="Q98" s="53">
        <f t="shared" si="8"/>
        <v>62208</v>
      </c>
      <c r="R98" s="10"/>
      <c r="S98" s="66">
        <v>0</v>
      </c>
      <c r="T98" s="66">
        <v>0</v>
      </c>
      <c r="U98" s="66">
        <v>38224</v>
      </c>
      <c r="V98" s="66">
        <v>0</v>
      </c>
      <c r="W98" s="66">
        <v>10524</v>
      </c>
      <c r="X98" s="66">
        <v>11258</v>
      </c>
      <c r="Y98" s="66">
        <v>0</v>
      </c>
      <c r="Z98" s="66">
        <v>0</v>
      </c>
      <c r="AA98" s="66">
        <v>65</v>
      </c>
      <c r="AB98" s="48">
        <f t="shared" si="9"/>
        <v>60071</v>
      </c>
      <c r="AC98" s="46">
        <f t="shared" si="10"/>
        <v>2137</v>
      </c>
      <c r="AD98" s="41"/>
      <c r="AE98" s="66">
        <v>1234000</v>
      </c>
      <c r="AF98" s="66">
        <v>103000</v>
      </c>
      <c r="AG98" s="66">
        <v>134665</v>
      </c>
      <c r="AH98" s="66">
        <v>0</v>
      </c>
      <c r="AI98" s="53">
        <f t="shared" si="11"/>
        <v>1471665</v>
      </c>
      <c r="AJ98" s="66">
        <v>978</v>
      </c>
      <c r="AK98" s="53">
        <f t="shared" si="12"/>
        <v>1470687</v>
      </c>
      <c r="AL98" s="41"/>
    </row>
    <row r="99" spans="1:38" ht="22.5" customHeight="1">
      <c r="A99" s="4">
        <f t="shared" si="13"/>
        <v>95</v>
      </c>
      <c r="B99" s="43" t="s">
        <v>315</v>
      </c>
      <c r="C99" s="43">
        <v>9369</v>
      </c>
      <c r="D99" s="65" t="s">
        <v>73</v>
      </c>
      <c r="E99" s="153">
        <f t="shared" si="14"/>
        <v>1</v>
      </c>
      <c r="F99" s="66" t="s">
        <v>326</v>
      </c>
      <c r="G99" s="74">
        <v>223389</v>
      </c>
      <c r="H99" s="66">
        <v>1745</v>
      </c>
      <c r="I99" s="66"/>
      <c r="J99" s="66">
        <v>0</v>
      </c>
      <c r="K99" s="66">
        <v>30000</v>
      </c>
      <c r="L99" s="66">
        <v>0</v>
      </c>
      <c r="M99" s="66">
        <v>60726</v>
      </c>
      <c r="N99" s="66">
        <v>9031</v>
      </c>
      <c r="O99" s="66">
        <v>6682</v>
      </c>
      <c r="P99" s="66">
        <v>0</v>
      </c>
      <c r="Q99" s="53">
        <f t="shared" si="8"/>
        <v>331573</v>
      </c>
      <c r="R99" s="10"/>
      <c r="S99" s="66">
        <v>104207</v>
      </c>
      <c r="T99" s="66">
        <v>36730</v>
      </c>
      <c r="U99" s="66">
        <v>4287</v>
      </c>
      <c r="V99" s="66">
        <v>91089</v>
      </c>
      <c r="W99" s="66">
        <v>24800</v>
      </c>
      <c r="X99" s="66">
        <v>59600</v>
      </c>
      <c r="Y99" s="66">
        <v>1745</v>
      </c>
      <c r="Z99" s="66">
        <v>0</v>
      </c>
      <c r="AA99" s="66">
        <v>0</v>
      </c>
      <c r="AB99" s="48">
        <f t="shared" si="9"/>
        <v>322458</v>
      </c>
      <c r="AC99" s="46">
        <f t="shared" si="10"/>
        <v>9115</v>
      </c>
      <c r="AD99" s="41"/>
      <c r="AE99" s="66">
        <v>5628000</v>
      </c>
      <c r="AF99" s="66">
        <v>949074</v>
      </c>
      <c r="AG99" s="66">
        <v>225333</v>
      </c>
      <c r="AH99" s="66">
        <v>10397</v>
      </c>
      <c r="AI99" s="53">
        <f t="shared" si="11"/>
        <v>6812804</v>
      </c>
      <c r="AJ99" s="66">
        <v>188048</v>
      </c>
      <c r="AK99" s="53">
        <f t="shared" si="12"/>
        <v>6624756</v>
      </c>
      <c r="AL99" s="41"/>
    </row>
    <row r="100" spans="1:38" ht="22.5" customHeight="1">
      <c r="A100" s="4">
        <f t="shared" si="13"/>
        <v>96</v>
      </c>
      <c r="B100" s="43" t="s">
        <v>315</v>
      </c>
      <c r="C100" s="43">
        <v>9393</v>
      </c>
      <c r="D100" s="65" t="s">
        <v>74</v>
      </c>
      <c r="E100" s="153" t="str">
        <f t="shared" si="14"/>
        <v> </v>
      </c>
      <c r="F100" s="66" t="s">
        <v>327</v>
      </c>
      <c r="G100" s="74">
        <v>27654</v>
      </c>
      <c r="H100" s="66">
        <v>200</v>
      </c>
      <c r="I100" s="66">
        <v>0</v>
      </c>
      <c r="J100" s="66">
        <v>1304</v>
      </c>
      <c r="K100" s="66">
        <v>0</v>
      </c>
      <c r="L100" s="66">
        <v>0</v>
      </c>
      <c r="M100" s="66">
        <v>9735</v>
      </c>
      <c r="N100" s="66">
        <v>3062</v>
      </c>
      <c r="O100" s="66">
        <v>7914</v>
      </c>
      <c r="P100" s="66">
        <v>0</v>
      </c>
      <c r="Q100" s="53">
        <f t="shared" si="8"/>
        <v>49869</v>
      </c>
      <c r="R100" s="10"/>
      <c r="S100" s="66">
        <v>1717</v>
      </c>
      <c r="T100" s="66">
        <v>0</v>
      </c>
      <c r="U100" s="66">
        <v>2742</v>
      </c>
      <c r="V100" s="66">
        <v>2718</v>
      </c>
      <c r="W100" s="66">
        <v>18966</v>
      </c>
      <c r="X100" s="66">
        <v>5002</v>
      </c>
      <c r="Y100" s="66">
        <v>750</v>
      </c>
      <c r="Z100" s="66">
        <v>950</v>
      </c>
      <c r="AA100" s="66">
        <v>11240</v>
      </c>
      <c r="AB100" s="48">
        <f t="shared" si="9"/>
        <v>44085</v>
      </c>
      <c r="AC100" s="46">
        <f t="shared" si="10"/>
        <v>5784</v>
      </c>
      <c r="AD100" s="41"/>
      <c r="AE100" s="66">
        <v>0</v>
      </c>
      <c r="AF100" s="66">
        <v>0</v>
      </c>
      <c r="AG100" s="66">
        <v>0</v>
      </c>
      <c r="AH100" s="66">
        <v>0</v>
      </c>
      <c r="AI100" s="53">
        <f t="shared" si="11"/>
        <v>0</v>
      </c>
      <c r="AJ100" s="66">
        <v>0</v>
      </c>
      <c r="AK100" s="53">
        <f t="shared" si="12"/>
        <v>0</v>
      </c>
      <c r="AL100" s="41"/>
    </row>
    <row r="101" spans="1:38" ht="22.5" customHeight="1">
      <c r="A101" s="4">
        <f t="shared" si="13"/>
        <v>97</v>
      </c>
      <c r="B101" s="43" t="s">
        <v>315</v>
      </c>
      <c r="C101" s="43">
        <v>9396</v>
      </c>
      <c r="D101" s="65" t="s">
        <v>85</v>
      </c>
      <c r="E101" s="153">
        <f t="shared" si="14"/>
        <v>1</v>
      </c>
      <c r="F101" s="66" t="s">
        <v>326</v>
      </c>
      <c r="G101" s="74">
        <v>124898</v>
      </c>
      <c r="H101" s="66">
        <v>853</v>
      </c>
      <c r="I101" s="66"/>
      <c r="J101" s="66">
        <v>0</v>
      </c>
      <c r="K101" s="66">
        <v>23210</v>
      </c>
      <c r="L101" s="66">
        <v>0</v>
      </c>
      <c r="M101" s="66"/>
      <c r="N101" s="66"/>
      <c r="O101" s="66"/>
      <c r="P101" s="66"/>
      <c r="Q101" s="53">
        <f t="shared" si="8"/>
        <v>148961</v>
      </c>
      <c r="R101" s="10"/>
      <c r="S101" s="66">
        <v>82259</v>
      </c>
      <c r="T101" s="66"/>
      <c r="U101" s="66">
        <v>0</v>
      </c>
      <c r="V101" s="66"/>
      <c r="W101" s="66">
        <v>28170</v>
      </c>
      <c r="X101" s="66">
        <v>66099</v>
      </c>
      <c r="Y101" s="66">
        <v>300</v>
      </c>
      <c r="Z101" s="66">
        <v>4400</v>
      </c>
      <c r="AA101" s="66">
        <v>1399</v>
      </c>
      <c r="AB101" s="48">
        <f t="shared" si="9"/>
        <v>182627</v>
      </c>
      <c r="AC101" s="46">
        <f t="shared" si="10"/>
        <v>-33666</v>
      </c>
      <c r="AD101" s="41"/>
      <c r="AE101" s="66">
        <v>1882359</v>
      </c>
      <c r="AF101" s="66"/>
      <c r="AG101" s="66">
        <v>29254</v>
      </c>
      <c r="AH101" s="66"/>
      <c r="AI101" s="53">
        <f t="shared" si="11"/>
        <v>1911613</v>
      </c>
      <c r="AJ101" s="66">
        <v>154174</v>
      </c>
      <c r="AK101" s="53">
        <f t="shared" si="12"/>
        <v>1757439</v>
      </c>
      <c r="AL101" s="41"/>
    </row>
    <row r="102" spans="1:38" ht="22.5" customHeight="1">
      <c r="A102" s="4">
        <f t="shared" si="13"/>
        <v>98</v>
      </c>
      <c r="B102" s="43" t="s">
        <v>315</v>
      </c>
      <c r="C102" s="43">
        <v>9397</v>
      </c>
      <c r="D102" s="65" t="s">
        <v>83</v>
      </c>
      <c r="E102" s="153">
        <f t="shared" si="14"/>
        <v>1</v>
      </c>
      <c r="F102" s="143" t="s">
        <v>326</v>
      </c>
      <c r="G102" s="74">
        <v>15973</v>
      </c>
      <c r="H102" s="66">
        <v>0</v>
      </c>
      <c r="I102" s="66">
        <v>0</v>
      </c>
      <c r="J102" s="66">
        <v>0</v>
      </c>
      <c r="K102" s="66">
        <v>0</v>
      </c>
      <c r="L102" s="66">
        <v>0</v>
      </c>
      <c r="M102" s="66">
        <v>919</v>
      </c>
      <c r="N102" s="66">
        <v>2369</v>
      </c>
      <c r="O102" s="66">
        <v>0</v>
      </c>
      <c r="P102" s="66"/>
      <c r="Q102" s="53">
        <f t="shared" si="8"/>
        <v>19261</v>
      </c>
      <c r="R102" s="10"/>
      <c r="S102" s="66"/>
      <c r="T102" s="66">
        <v>0</v>
      </c>
      <c r="U102" s="66">
        <v>6600</v>
      </c>
      <c r="V102" s="66">
        <v>0</v>
      </c>
      <c r="W102" s="66"/>
      <c r="X102" s="66">
        <v>1408</v>
      </c>
      <c r="Y102" s="66">
        <v>2150</v>
      </c>
      <c r="Z102" s="66">
        <v>2500</v>
      </c>
      <c r="AA102" s="66">
        <v>1710</v>
      </c>
      <c r="AB102" s="48">
        <f t="shared" si="9"/>
        <v>14368</v>
      </c>
      <c r="AC102" s="46">
        <f t="shared" si="10"/>
        <v>4893</v>
      </c>
      <c r="AD102" s="41"/>
      <c r="AE102" s="66">
        <v>204000</v>
      </c>
      <c r="AF102" s="66">
        <v>0</v>
      </c>
      <c r="AG102" s="66">
        <v>80829</v>
      </c>
      <c r="AH102" s="66">
        <v>0</v>
      </c>
      <c r="AI102" s="53">
        <f t="shared" si="11"/>
        <v>284829</v>
      </c>
      <c r="AJ102" s="66">
        <v>0</v>
      </c>
      <c r="AK102" s="53">
        <f t="shared" si="12"/>
        <v>284829</v>
      </c>
      <c r="AL102" s="41"/>
    </row>
    <row r="103" spans="1:38" ht="22.5" customHeight="1">
      <c r="A103" s="4">
        <f t="shared" si="13"/>
        <v>99</v>
      </c>
      <c r="B103" s="43" t="s">
        <v>315</v>
      </c>
      <c r="C103" s="43">
        <v>9373</v>
      </c>
      <c r="D103" s="65" t="s">
        <v>75</v>
      </c>
      <c r="E103" s="153">
        <f t="shared" si="14"/>
        <v>1</v>
      </c>
      <c r="F103" s="143" t="s">
        <v>326</v>
      </c>
      <c r="G103" s="74">
        <v>12805</v>
      </c>
      <c r="H103" s="66">
        <v>0</v>
      </c>
      <c r="I103" s="66">
        <v>0</v>
      </c>
      <c r="J103" s="66">
        <v>0</v>
      </c>
      <c r="K103" s="66">
        <v>0</v>
      </c>
      <c r="L103" s="66">
        <v>0</v>
      </c>
      <c r="M103" s="66">
        <v>13381</v>
      </c>
      <c r="N103" s="66">
        <v>2168</v>
      </c>
      <c r="O103" s="66">
        <v>0</v>
      </c>
      <c r="P103" s="66">
        <v>0</v>
      </c>
      <c r="Q103" s="53">
        <f t="shared" si="8"/>
        <v>28354</v>
      </c>
      <c r="R103" s="10"/>
      <c r="S103" s="66">
        <v>16258</v>
      </c>
      <c r="T103" s="66">
        <v>0</v>
      </c>
      <c r="U103" s="66">
        <v>2080</v>
      </c>
      <c r="V103" s="66">
        <v>500</v>
      </c>
      <c r="W103" s="66">
        <v>10572</v>
      </c>
      <c r="X103" s="66">
        <v>2428</v>
      </c>
      <c r="Y103" s="66">
        <v>100</v>
      </c>
      <c r="Z103" s="66">
        <v>0</v>
      </c>
      <c r="AA103" s="66">
        <v>15000</v>
      </c>
      <c r="AB103" s="48">
        <f t="shared" si="9"/>
        <v>46938</v>
      </c>
      <c r="AC103" s="46">
        <f t="shared" si="10"/>
        <v>-18584</v>
      </c>
      <c r="AD103" s="41"/>
      <c r="AE103" s="66">
        <v>0</v>
      </c>
      <c r="AF103" s="66">
        <v>0</v>
      </c>
      <c r="AG103" s="66">
        <v>62978</v>
      </c>
      <c r="AH103" s="66">
        <v>417</v>
      </c>
      <c r="AI103" s="53">
        <f t="shared" si="11"/>
        <v>63395</v>
      </c>
      <c r="AJ103" s="66">
        <v>2755</v>
      </c>
      <c r="AK103" s="53">
        <f t="shared" si="12"/>
        <v>60640</v>
      </c>
      <c r="AL103" s="41"/>
    </row>
    <row r="104" spans="1:56" ht="22.5" customHeight="1">
      <c r="A104" s="4">
        <f t="shared" si="13"/>
        <v>100</v>
      </c>
      <c r="B104" s="43" t="s">
        <v>315</v>
      </c>
      <c r="C104" s="43">
        <v>9375</v>
      </c>
      <c r="D104" s="65" t="s">
        <v>68</v>
      </c>
      <c r="E104" s="153">
        <f t="shared" si="14"/>
        <v>1</v>
      </c>
      <c r="F104" s="143" t="s">
        <v>326</v>
      </c>
      <c r="G104" s="74">
        <v>110503</v>
      </c>
      <c r="H104" s="66">
        <v>0</v>
      </c>
      <c r="I104" s="66"/>
      <c r="J104" s="66">
        <v>0</v>
      </c>
      <c r="K104" s="66">
        <v>0</v>
      </c>
      <c r="L104" s="66">
        <v>3958</v>
      </c>
      <c r="M104" s="66">
        <v>1502</v>
      </c>
      <c r="N104" s="66">
        <v>6349</v>
      </c>
      <c r="O104" s="66">
        <v>7932</v>
      </c>
      <c r="P104" s="66">
        <v>40156</v>
      </c>
      <c r="Q104" s="53">
        <f t="shared" si="8"/>
        <v>170400</v>
      </c>
      <c r="R104" s="10"/>
      <c r="S104" s="66">
        <v>61493</v>
      </c>
      <c r="T104" s="66"/>
      <c r="U104" s="66">
        <v>16424</v>
      </c>
      <c r="V104" s="66">
        <v>6236</v>
      </c>
      <c r="W104" s="66">
        <v>41574</v>
      </c>
      <c r="X104" s="66">
        <v>11975</v>
      </c>
      <c r="Y104" s="66">
        <v>954</v>
      </c>
      <c r="Z104" s="66">
        <v>1710</v>
      </c>
      <c r="AA104" s="66">
        <v>3490</v>
      </c>
      <c r="AB104" s="48">
        <f t="shared" si="9"/>
        <v>143856</v>
      </c>
      <c r="AC104" s="46">
        <f t="shared" si="10"/>
        <v>26544</v>
      </c>
      <c r="AD104" s="41"/>
      <c r="AE104" s="66">
        <v>1711635</v>
      </c>
      <c r="AF104" s="66">
        <v>40745</v>
      </c>
      <c r="AG104" s="66">
        <v>117430</v>
      </c>
      <c r="AH104" s="66">
        <v>0</v>
      </c>
      <c r="AI104" s="53">
        <f t="shared" si="11"/>
        <v>1869810</v>
      </c>
      <c r="AJ104" s="66">
        <v>102500</v>
      </c>
      <c r="AK104" s="53">
        <f t="shared" si="12"/>
        <v>1767310</v>
      </c>
      <c r="AL104" s="41"/>
      <c r="BB104" s="20"/>
      <c r="BC104" s="20"/>
      <c r="BD104" s="20"/>
    </row>
    <row r="105" spans="1:56" ht="22.5" customHeight="1">
      <c r="A105" s="4">
        <f t="shared" si="13"/>
        <v>101</v>
      </c>
      <c r="B105" s="43" t="s">
        <v>315</v>
      </c>
      <c r="C105" s="43">
        <v>9377</v>
      </c>
      <c r="D105" s="65" t="s">
        <v>274</v>
      </c>
      <c r="E105" s="153">
        <f t="shared" si="14"/>
        <v>1</v>
      </c>
      <c r="F105" s="66" t="s">
        <v>326</v>
      </c>
      <c r="G105" s="74">
        <v>91644</v>
      </c>
      <c r="H105" s="66">
        <v>0</v>
      </c>
      <c r="I105" s="66">
        <v>8989</v>
      </c>
      <c r="J105" s="66">
        <v>0</v>
      </c>
      <c r="K105" s="66">
        <v>0</v>
      </c>
      <c r="L105" s="66">
        <v>26500</v>
      </c>
      <c r="M105" s="66">
        <v>7509</v>
      </c>
      <c r="N105" s="66">
        <v>697</v>
      </c>
      <c r="O105" s="66">
        <v>18582</v>
      </c>
      <c r="P105" s="66">
        <v>569</v>
      </c>
      <c r="Q105" s="53">
        <f t="shared" si="8"/>
        <v>154490</v>
      </c>
      <c r="R105" s="10"/>
      <c r="S105" s="66">
        <v>58668</v>
      </c>
      <c r="T105" s="66">
        <v>0</v>
      </c>
      <c r="U105" s="66">
        <v>0</v>
      </c>
      <c r="V105" s="66">
        <v>10836</v>
      </c>
      <c r="W105" s="66">
        <v>26817</v>
      </c>
      <c r="X105" s="66">
        <v>20027</v>
      </c>
      <c r="Y105" s="66">
        <v>8929</v>
      </c>
      <c r="Z105" s="66">
        <v>0</v>
      </c>
      <c r="AA105" s="66">
        <v>0</v>
      </c>
      <c r="AB105" s="48">
        <f t="shared" si="9"/>
        <v>125277</v>
      </c>
      <c r="AC105" s="46">
        <f t="shared" si="10"/>
        <v>29213</v>
      </c>
      <c r="AD105" s="41"/>
      <c r="AE105" s="66">
        <v>1765000</v>
      </c>
      <c r="AF105" s="66">
        <v>0</v>
      </c>
      <c r="AG105" s="66">
        <v>72753</v>
      </c>
      <c r="AH105" s="66">
        <v>1517</v>
      </c>
      <c r="AI105" s="53">
        <f t="shared" si="11"/>
        <v>1839270</v>
      </c>
      <c r="AJ105" s="66">
        <v>3111</v>
      </c>
      <c r="AK105" s="53">
        <f t="shared" si="12"/>
        <v>1836159</v>
      </c>
      <c r="AL105" s="41"/>
      <c r="BB105" s="20"/>
      <c r="BC105" s="20"/>
      <c r="BD105" s="20"/>
    </row>
    <row r="106" spans="1:38" ht="22.5" customHeight="1">
      <c r="A106" s="4">
        <f t="shared" si="13"/>
        <v>102</v>
      </c>
      <c r="B106" s="43" t="s">
        <v>315</v>
      </c>
      <c r="C106" s="43">
        <v>9398</v>
      </c>
      <c r="D106" s="65" t="s">
        <v>86</v>
      </c>
      <c r="E106" s="153" t="str">
        <f t="shared" si="14"/>
        <v> </v>
      </c>
      <c r="F106" s="66" t="s">
        <v>327</v>
      </c>
      <c r="G106" s="74">
        <v>368103</v>
      </c>
      <c r="H106" s="66">
        <v>2433</v>
      </c>
      <c r="I106" s="66">
        <v>15968</v>
      </c>
      <c r="J106" s="66">
        <v>0</v>
      </c>
      <c r="K106" s="66">
        <v>5000</v>
      </c>
      <c r="L106" s="66">
        <v>105000</v>
      </c>
      <c r="M106" s="66">
        <v>17336</v>
      </c>
      <c r="N106" s="66">
        <v>51517</v>
      </c>
      <c r="O106" s="66">
        <v>50934</v>
      </c>
      <c r="P106" s="66">
        <v>41007</v>
      </c>
      <c r="Q106" s="53">
        <f t="shared" si="8"/>
        <v>657298</v>
      </c>
      <c r="R106" s="10"/>
      <c r="S106" s="66">
        <v>124667</v>
      </c>
      <c r="T106" s="66">
        <v>45825</v>
      </c>
      <c r="U106" s="66">
        <v>0</v>
      </c>
      <c r="V106" s="66">
        <v>169297</v>
      </c>
      <c r="W106" s="66">
        <v>48356</v>
      </c>
      <c r="X106" s="66">
        <v>73345</v>
      </c>
      <c r="Y106" s="66">
        <v>28737</v>
      </c>
      <c r="Z106" s="66">
        <v>0</v>
      </c>
      <c r="AA106" s="66">
        <v>37375</v>
      </c>
      <c r="AB106" s="48">
        <f t="shared" si="9"/>
        <v>527602</v>
      </c>
      <c r="AC106" s="46">
        <f t="shared" si="10"/>
        <v>129696</v>
      </c>
      <c r="AD106" s="41"/>
      <c r="AE106" s="66">
        <v>2895000</v>
      </c>
      <c r="AF106" s="66">
        <v>0</v>
      </c>
      <c r="AG106" s="66">
        <v>915895</v>
      </c>
      <c r="AH106" s="66">
        <v>0</v>
      </c>
      <c r="AI106" s="53">
        <f t="shared" si="11"/>
        <v>3810895</v>
      </c>
      <c r="AJ106" s="66">
        <v>1017</v>
      </c>
      <c r="AK106" s="53">
        <f t="shared" si="12"/>
        <v>3809878</v>
      </c>
      <c r="AL106" s="41"/>
    </row>
    <row r="107" spans="1:38" ht="22.5" customHeight="1">
      <c r="A107" s="4">
        <f t="shared" si="13"/>
        <v>103</v>
      </c>
      <c r="B107" s="43" t="s">
        <v>315</v>
      </c>
      <c r="C107" s="43">
        <v>9407</v>
      </c>
      <c r="D107" s="65" t="s">
        <v>87</v>
      </c>
      <c r="E107" s="153" t="str">
        <f t="shared" si="14"/>
        <v> </v>
      </c>
      <c r="F107" s="66" t="s">
        <v>327</v>
      </c>
      <c r="G107" s="74">
        <v>5187</v>
      </c>
      <c r="H107" s="66">
        <v>0</v>
      </c>
      <c r="I107" s="66">
        <v>0</v>
      </c>
      <c r="J107" s="66">
        <v>0</v>
      </c>
      <c r="K107" s="66">
        <v>0</v>
      </c>
      <c r="L107" s="66">
        <v>0</v>
      </c>
      <c r="M107" s="66">
        <v>1733</v>
      </c>
      <c r="N107" s="66">
        <v>0</v>
      </c>
      <c r="O107" s="66">
        <v>0</v>
      </c>
      <c r="P107" s="66">
        <v>0</v>
      </c>
      <c r="Q107" s="53">
        <f t="shared" si="8"/>
        <v>6920</v>
      </c>
      <c r="R107" s="10"/>
      <c r="S107" s="66">
        <v>4326</v>
      </c>
      <c r="T107" s="66">
        <v>0</v>
      </c>
      <c r="U107" s="66">
        <v>0</v>
      </c>
      <c r="V107" s="66">
        <v>0</v>
      </c>
      <c r="W107" s="66">
        <v>4118</v>
      </c>
      <c r="X107" s="66">
        <v>226</v>
      </c>
      <c r="Y107" s="66">
        <v>0</v>
      </c>
      <c r="Z107" s="66">
        <v>0</v>
      </c>
      <c r="AA107" s="66">
        <v>0</v>
      </c>
      <c r="AB107" s="48">
        <f t="shared" si="9"/>
        <v>8670</v>
      </c>
      <c r="AC107" s="46">
        <f t="shared" si="10"/>
        <v>-1750</v>
      </c>
      <c r="AD107" s="41"/>
      <c r="AE107" s="66">
        <v>112000</v>
      </c>
      <c r="AF107" s="66">
        <v>0</v>
      </c>
      <c r="AG107" s="66">
        <v>32864</v>
      </c>
      <c r="AH107" s="66">
        <v>0</v>
      </c>
      <c r="AI107" s="53">
        <f t="shared" si="11"/>
        <v>144864</v>
      </c>
      <c r="AJ107" s="66">
        <v>0</v>
      </c>
      <c r="AK107" s="53">
        <f t="shared" si="12"/>
        <v>144864</v>
      </c>
      <c r="AL107" s="41"/>
    </row>
    <row r="108" spans="1:38" ht="22.5" customHeight="1">
      <c r="A108" s="4">
        <f t="shared" si="13"/>
        <v>104</v>
      </c>
      <c r="B108" s="43" t="s">
        <v>315</v>
      </c>
      <c r="C108" s="43">
        <v>14308</v>
      </c>
      <c r="D108" s="65" t="s">
        <v>275</v>
      </c>
      <c r="E108" s="153">
        <f t="shared" si="14"/>
        <v>1</v>
      </c>
      <c r="F108" s="143" t="s">
        <v>326</v>
      </c>
      <c r="G108" s="74">
        <v>47410</v>
      </c>
      <c r="H108" s="66">
        <v>0</v>
      </c>
      <c r="I108" s="66"/>
      <c r="J108" s="66">
        <v>0</v>
      </c>
      <c r="K108" s="66">
        <v>0</v>
      </c>
      <c r="L108" s="66">
        <v>0</v>
      </c>
      <c r="M108" s="66">
        <v>4992</v>
      </c>
      <c r="N108" s="66">
        <v>17043</v>
      </c>
      <c r="O108" s="66">
        <v>2938</v>
      </c>
      <c r="P108" s="66">
        <v>381</v>
      </c>
      <c r="Q108" s="53">
        <f t="shared" si="8"/>
        <v>72764</v>
      </c>
      <c r="R108" s="10"/>
      <c r="S108" s="66">
        <v>0</v>
      </c>
      <c r="T108" s="66"/>
      <c r="U108" s="66">
        <v>2602</v>
      </c>
      <c r="V108" s="66">
        <v>648</v>
      </c>
      <c r="W108" s="66">
        <v>18137</v>
      </c>
      <c r="X108" s="66">
        <v>10943</v>
      </c>
      <c r="Y108" s="66">
        <v>24155</v>
      </c>
      <c r="Z108" s="66">
        <v>1200</v>
      </c>
      <c r="AA108" s="66"/>
      <c r="AB108" s="48">
        <f t="shared" si="9"/>
        <v>57685</v>
      </c>
      <c r="AC108" s="46">
        <f t="shared" si="10"/>
        <v>15079</v>
      </c>
      <c r="AD108" s="41"/>
      <c r="AE108" s="66">
        <v>800000</v>
      </c>
      <c r="AF108" s="66">
        <v>14485</v>
      </c>
      <c r="AG108" s="66">
        <v>366128</v>
      </c>
      <c r="AH108" s="66">
        <v>735</v>
      </c>
      <c r="AI108" s="53">
        <f t="shared" si="11"/>
        <v>1181348</v>
      </c>
      <c r="AJ108" s="66">
        <v>6050</v>
      </c>
      <c r="AK108" s="53">
        <f t="shared" si="12"/>
        <v>1175298</v>
      </c>
      <c r="AL108" s="41"/>
    </row>
    <row r="109" spans="1:38" ht="22.5" customHeight="1">
      <c r="A109" s="4">
        <f t="shared" si="13"/>
        <v>105</v>
      </c>
      <c r="B109" s="43" t="s">
        <v>315</v>
      </c>
      <c r="C109" s="43">
        <v>9379</v>
      </c>
      <c r="D109" s="65" t="s">
        <v>76</v>
      </c>
      <c r="E109" s="153">
        <f t="shared" si="14"/>
        <v>1</v>
      </c>
      <c r="F109" s="66" t="s">
        <v>326</v>
      </c>
      <c r="G109" s="74">
        <v>39046</v>
      </c>
      <c r="H109" s="66">
        <v>14758</v>
      </c>
      <c r="I109" s="66">
        <v>210</v>
      </c>
      <c r="J109" s="66"/>
      <c r="K109" s="66">
        <v>2000</v>
      </c>
      <c r="L109" s="66">
        <v>683</v>
      </c>
      <c r="M109" s="66">
        <v>17243</v>
      </c>
      <c r="N109" s="66">
        <v>33846</v>
      </c>
      <c r="O109" s="66">
        <v>8150</v>
      </c>
      <c r="P109" s="66">
        <v>115</v>
      </c>
      <c r="Q109" s="53">
        <f t="shared" si="8"/>
        <v>116051</v>
      </c>
      <c r="R109" s="10"/>
      <c r="S109" s="66">
        <v>2298</v>
      </c>
      <c r="T109" s="66">
        <v>0</v>
      </c>
      <c r="U109" s="66">
        <v>1065</v>
      </c>
      <c r="V109" s="66"/>
      <c r="W109" s="66">
        <v>36078</v>
      </c>
      <c r="X109" s="66">
        <v>5350</v>
      </c>
      <c r="Y109" s="66">
        <v>231</v>
      </c>
      <c r="Z109" s="66">
        <v>1175</v>
      </c>
      <c r="AA109" s="66"/>
      <c r="AB109" s="48">
        <f t="shared" si="9"/>
        <v>46197</v>
      </c>
      <c r="AC109" s="46">
        <f t="shared" si="10"/>
        <v>69854</v>
      </c>
      <c r="AD109" s="41"/>
      <c r="AE109" s="66">
        <v>1216000</v>
      </c>
      <c r="AF109" s="66">
        <v>48453</v>
      </c>
      <c r="AG109" s="66">
        <v>1322883</v>
      </c>
      <c r="AH109" s="66">
        <v>1846</v>
      </c>
      <c r="AI109" s="53">
        <f t="shared" si="11"/>
        <v>2589182</v>
      </c>
      <c r="AJ109" s="66">
        <v>2019</v>
      </c>
      <c r="AK109" s="53">
        <f t="shared" si="12"/>
        <v>2587163</v>
      </c>
      <c r="AL109" s="41"/>
    </row>
    <row r="110" spans="1:56" ht="22.5" customHeight="1">
      <c r="A110" s="4">
        <f t="shared" si="13"/>
        <v>106</v>
      </c>
      <c r="B110" s="43" t="s">
        <v>315</v>
      </c>
      <c r="C110" s="43">
        <v>9382</v>
      </c>
      <c r="D110" s="65" t="s">
        <v>77</v>
      </c>
      <c r="E110" s="153" t="str">
        <f aca="true" t="shared" si="15" ref="E110:E141">IF(F110="Y",1," ")</f>
        <v> </v>
      </c>
      <c r="F110" s="66" t="s">
        <v>327</v>
      </c>
      <c r="G110" s="74">
        <v>61919</v>
      </c>
      <c r="H110" s="66">
        <v>0</v>
      </c>
      <c r="I110" s="66">
        <v>0</v>
      </c>
      <c r="J110" s="66">
        <v>0</v>
      </c>
      <c r="K110" s="66">
        <v>0</v>
      </c>
      <c r="L110" s="66">
        <v>0</v>
      </c>
      <c r="M110" s="66">
        <v>50</v>
      </c>
      <c r="N110" s="66">
        <v>1468</v>
      </c>
      <c r="O110" s="66">
        <v>912</v>
      </c>
      <c r="P110" s="66">
        <v>16619</v>
      </c>
      <c r="Q110" s="53">
        <f t="shared" si="8"/>
        <v>80968</v>
      </c>
      <c r="R110" s="10"/>
      <c r="S110" s="66">
        <v>30007</v>
      </c>
      <c r="T110" s="66">
        <v>9100</v>
      </c>
      <c r="U110" s="66">
        <v>0</v>
      </c>
      <c r="V110" s="66">
        <v>5615</v>
      </c>
      <c r="W110" s="66">
        <v>9711</v>
      </c>
      <c r="X110" s="66">
        <v>11845</v>
      </c>
      <c r="Y110" s="66">
        <v>3935</v>
      </c>
      <c r="Z110" s="66">
        <v>0</v>
      </c>
      <c r="AA110" s="66">
        <v>0</v>
      </c>
      <c r="AB110" s="48">
        <f t="shared" si="9"/>
        <v>70213</v>
      </c>
      <c r="AC110" s="46">
        <f t="shared" si="10"/>
        <v>10755</v>
      </c>
      <c r="AD110" s="41"/>
      <c r="AE110" s="66">
        <v>1280000</v>
      </c>
      <c r="AF110" s="66">
        <v>0</v>
      </c>
      <c r="AG110" s="66">
        <v>10389</v>
      </c>
      <c r="AH110" s="66">
        <v>0</v>
      </c>
      <c r="AI110" s="53">
        <f t="shared" si="11"/>
        <v>1290389</v>
      </c>
      <c r="AJ110" s="66">
        <v>107465</v>
      </c>
      <c r="AK110" s="53">
        <f t="shared" si="12"/>
        <v>1182924</v>
      </c>
      <c r="AL110" s="41"/>
      <c r="BB110" s="47"/>
      <c r="BC110" s="47"/>
      <c r="BD110" s="47"/>
    </row>
    <row r="111" spans="1:38" ht="22.5" customHeight="1">
      <c r="A111" s="4">
        <f t="shared" si="13"/>
        <v>107</v>
      </c>
      <c r="B111" s="43" t="s">
        <v>315</v>
      </c>
      <c r="C111" s="43">
        <v>9402</v>
      </c>
      <c r="D111" s="65" t="s">
        <v>88</v>
      </c>
      <c r="E111" s="153">
        <f t="shared" si="15"/>
        <v>1</v>
      </c>
      <c r="F111" s="143" t="s">
        <v>326</v>
      </c>
      <c r="G111" s="74">
        <v>67830</v>
      </c>
      <c r="H111" s="66">
        <v>0</v>
      </c>
      <c r="I111" s="66">
        <v>6720</v>
      </c>
      <c r="J111" s="66">
        <v>0</v>
      </c>
      <c r="K111" s="66"/>
      <c r="L111" s="66">
        <v>0</v>
      </c>
      <c r="M111" s="66">
        <v>4703</v>
      </c>
      <c r="N111" s="66">
        <v>1729</v>
      </c>
      <c r="O111" s="66">
        <v>7387</v>
      </c>
      <c r="P111" s="66">
        <v>0</v>
      </c>
      <c r="Q111" s="53">
        <f t="shared" si="8"/>
        <v>88369</v>
      </c>
      <c r="R111" s="10"/>
      <c r="S111" s="66">
        <v>47505</v>
      </c>
      <c r="T111" s="66">
        <v>3248</v>
      </c>
      <c r="U111" s="66">
        <v>1300</v>
      </c>
      <c r="V111" s="66">
        <v>1223</v>
      </c>
      <c r="W111" s="66">
        <v>66269</v>
      </c>
      <c r="X111" s="66">
        <v>13039</v>
      </c>
      <c r="Y111" s="66">
        <v>5874</v>
      </c>
      <c r="Z111" s="66">
        <v>2910</v>
      </c>
      <c r="AA111" s="66">
        <v>0</v>
      </c>
      <c r="AB111" s="48">
        <f t="shared" si="9"/>
        <v>141368</v>
      </c>
      <c r="AC111" s="46">
        <f t="shared" si="10"/>
        <v>-52999</v>
      </c>
      <c r="AD111" s="41"/>
      <c r="AE111" s="66">
        <v>1976725</v>
      </c>
      <c r="AF111" s="66"/>
      <c r="AG111" s="66">
        <v>36125</v>
      </c>
      <c r="AH111" s="66">
        <v>1399</v>
      </c>
      <c r="AI111" s="53">
        <f t="shared" si="11"/>
        <v>2014249</v>
      </c>
      <c r="AJ111" s="66">
        <v>1636</v>
      </c>
      <c r="AK111" s="53">
        <f t="shared" si="12"/>
        <v>2012613</v>
      </c>
      <c r="AL111" s="41"/>
    </row>
    <row r="112" spans="1:38" ht="22.5" customHeight="1">
      <c r="A112" s="4">
        <f t="shared" si="13"/>
        <v>108</v>
      </c>
      <c r="B112" s="43" t="s">
        <v>315</v>
      </c>
      <c r="C112" s="43">
        <v>18602</v>
      </c>
      <c r="D112" s="65" t="s">
        <v>311</v>
      </c>
      <c r="E112" s="153" t="str">
        <f t="shared" si="15"/>
        <v> </v>
      </c>
      <c r="F112" s="143" t="s">
        <v>327</v>
      </c>
      <c r="G112" s="74">
        <v>322218</v>
      </c>
      <c r="H112" s="66"/>
      <c r="I112" s="66"/>
      <c r="J112" s="66">
        <v>0</v>
      </c>
      <c r="K112" s="66">
        <v>16219</v>
      </c>
      <c r="L112" s="66">
        <v>8763</v>
      </c>
      <c r="M112" s="66">
        <v>64172</v>
      </c>
      <c r="N112" s="66">
        <v>25664</v>
      </c>
      <c r="O112" s="66">
        <v>10456</v>
      </c>
      <c r="P112" s="66"/>
      <c r="Q112" s="53">
        <f t="shared" si="8"/>
        <v>447492</v>
      </c>
      <c r="R112" s="10"/>
      <c r="S112" s="66">
        <v>154869</v>
      </c>
      <c r="T112" s="66"/>
      <c r="U112" s="66">
        <v>41983</v>
      </c>
      <c r="V112" s="66">
        <v>88468</v>
      </c>
      <c r="W112" s="66">
        <v>164346</v>
      </c>
      <c r="X112" s="66">
        <v>74175</v>
      </c>
      <c r="Y112" s="66"/>
      <c r="Z112" s="66">
        <v>3720</v>
      </c>
      <c r="AA112" s="66"/>
      <c r="AB112" s="48">
        <f t="shared" si="9"/>
        <v>527561</v>
      </c>
      <c r="AC112" s="46">
        <f t="shared" si="10"/>
        <v>-80069</v>
      </c>
      <c r="AD112" s="41"/>
      <c r="AE112" s="66">
        <v>4875373</v>
      </c>
      <c r="AF112" s="66"/>
      <c r="AG112" s="66">
        <v>679233</v>
      </c>
      <c r="AH112" s="66">
        <v>0</v>
      </c>
      <c r="AI112" s="53">
        <f t="shared" si="11"/>
        <v>5554606</v>
      </c>
      <c r="AJ112" s="66">
        <v>439926</v>
      </c>
      <c r="AK112" s="53">
        <f t="shared" si="12"/>
        <v>5114680</v>
      </c>
      <c r="AL112" s="41"/>
    </row>
    <row r="113" spans="1:38" ht="22.5" customHeight="1">
      <c r="A113" s="4">
        <f t="shared" si="13"/>
        <v>109</v>
      </c>
      <c r="B113" s="43" t="s">
        <v>315</v>
      </c>
      <c r="C113" s="43">
        <v>15036</v>
      </c>
      <c r="D113" s="65" t="s">
        <v>276</v>
      </c>
      <c r="E113" s="153">
        <f t="shared" si="15"/>
        <v>1</v>
      </c>
      <c r="F113" s="143" t="s">
        <v>326</v>
      </c>
      <c r="G113" s="74">
        <v>112948</v>
      </c>
      <c r="H113" s="66">
        <v>0</v>
      </c>
      <c r="I113" s="66">
        <v>3550</v>
      </c>
      <c r="J113" s="66">
        <v>0</v>
      </c>
      <c r="K113" s="66">
        <v>26067</v>
      </c>
      <c r="L113" s="66">
        <v>0</v>
      </c>
      <c r="M113" s="66">
        <v>80906</v>
      </c>
      <c r="N113" s="66">
        <v>3543</v>
      </c>
      <c r="O113" s="66">
        <v>1540</v>
      </c>
      <c r="P113" s="66">
        <v>2473</v>
      </c>
      <c r="Q113" s="53">
        <f t="shared" si="8"/>
        <v>231027</v>
      </c>
      <c r="R113" s="10"/>
      <c r="S113" s="66">
        <v>59170</v>
      </c>
      <c r="T113" s="66">
        <v>24420</v>
      </c>
      <c r="U113" s="66">
        <v>12793</v>
      </c>
      <c r="V113" s="66">
        <v>34700</v>
      </c>
      <c r="W113" s="66">
        <v>25840</v>
      </c>
      <c r="X113" s="66">
        <v>31518</v>
      </c>
      <c r="Y113" s="66">
        <v>2412</v>
      </c>
      <c r="Z113" s="66">
        <v>10821</v>
      </c>
      <c r="AA113" s="66"/>
      <c r="AB113" s="48">
        <f t="shared" si="9"/>
        <v>201674</v>
      </c>
      <c r="AC113" s="46">
        <f t="shared" si="10"/>
        <v>29353</v>
      </c>
      <c r="AD113" s="41"/>
      <c r="AE113" s="66">
        <v>4135000</v>
      </c>
      <c r="AF113" s="66">
        <v>15982</v>
      </c>
      <c r="AG113" s="66">
        <v>151739</v>
      </c>
      <c r="AH113" s="66">
        <v>788</v>
      </c>
      <c r="AI113" s="53">
        <f t="shared" si="11"/>
        <v>4303509</v>
      </c>
      <c r="AJ113" s="66">
        <v>156572</v>
      </c>
      <c r="AK113" s="53">
        <f t="shared" si="12"/>
        <v>4146937</v>
      </c>
      <c r="AL113" s="41"/>
    </row>
    <row r="114" spans="1:38" ht="22.5" customHeight="1">
      <c r="A114" s="4">
        <f t="shared" si="13"/>
        <v>110</v>
      </c>
      <c r="B114" s="43" t="s">
        <v>315</v>
      </c>
      <c r="C114" s="43">
        <v>9409</v>
      </c>
      <c r="D114" s="65" t="s">
        <v>277</v>
      </c>
      <c r="E114" s="153">
        <f t="shared" si="15"/>
        <v>1</v>
      </c>
      <c r="F114" s="143" t="s">
        <v>326</v>
      </c>
      <c r="G114" s="74">
        <v>102952</v>
      </c>
      <c r="H114" s="66">
        <v>0</v>
      </c>
      <c r="I114" s="66">
        <v>0</v>
      </c>
      <c r="J114" s="66">
        <v>0</v>
      </c>
      <c r="K114" s="66">
        <v>0</v>
      </c>
      <c r="L114" s="66">
        <v>17539</v>
      </c>
      <c r="M114" s="66">
        <v>7222</v>
      </c>
      <c r="N114" s="66">
        <v>9693</v>
      </c>
      <c r="O114" s="66">
        <v>37001</v>
      </c>
      <c r="P114" s="66"/>
      <c r="Q114" s="53">
        <f t="shared" si="8"/>
        <v>174407</v>
      </c>
      <c r="R114" s="10"/>
      <c r="S114" s="66">
        <v>55909</v>
      </c>
      <c r="T114" s="66">
        <v>15600</v>
      </c>
      <c r="U114" s="66">
        <v>6353</v>
      </c>
      <c r="V114" s="66">
        <v>16216</v>
      </c>
      <c r="W114" s="66">
        <v>30323</v>
      </c>
      <c r="X114" s="66">
        <v>35223</v>
      </c>
      <c r="Y114" s="66">
        <v>0</v>
      </c>
      <c r="Z114" s="66">
        <v>0</v>
      </c>
      <c r="AA114" s="66"/>
      <c r="AB114" s="48">
        <f t="shared" si="9"/>
        <v>159624</v>
      </c>
      <c r="AC114" s="46">
        <f t="shared" si="10"/>
        <v>14783</v>
      </c>
      <c r="AD114" s="41"/>
      <c r="AE114" s="66">
        <v>1780000</v>
      </c>
      <c r="AF114" s="66">
        <v>61510</v>
      </c>
      <c r="AG114" s="66">
        <v>251611</v>
      </c>
      <c r="AH114" s="66">
        <v>2939</v>
      </c>
      <c r="AI114" s="53">
        <f t="shared" si="11"/>
        <v>2096060</v>
      </c>
      <c r="AJ114" s="66">
        <v>4348</v>
      </c>
      <c r="AK114" s="53">
        <f t="shared" si="12"/>
        <v>2091712</v>
      </c>
      <c r="AL114" s="41"/>
    </row>
    <row r="115" spans="1:38" ht="22.5" customHeight="1">
      <c r="A115" s="4">
        <f t="shared" si="13"/>
        <v>111</v>
      </c>
      <c r="B115" s="43" t="s">
        <v>315</v>
      </c>
      <c r="C115" s="43">
        <v>9410</v>
      </c>
      <c r="D115" s="65" t="s">
        <v>278</v>
      </c>
      <c r="E115" s="153">
        <f t="shared" si="15"/>
        <v>1</v>
      </c>
      <c r="F115" s="143" t="s">
        <v>326</v>
      </c>
      <c r="G115" s="74">
        <v>83897.58</v>
      </c>
      <c r="H115" s="66">
        <v>0</v>
      </c>
      <c r="I115" s="66">
        <v>0</v>
      </c>
      <c r="J115" s="66">
        <v>0</v>
      </c>
      <c r="K115" s="66"/>
      <c r="L115" s="66">
        <v>0</v>
      </c>
      <c r="M115" s="66"/>
      <c r="N115" s="66">
        <v>0</v>
      </c>
      <c r="O115" s="66"/>
      <c r="P115" s="66">
        <v>46888.85</v>
      </c>
      <c r="Q115" s="53">
        <f t="shared" si="8"/>
        <v>130786.43</v>
      </c>
      <c r="R115" s="7"/>
      <c r="S115" s="66">
        <v>78031</v>
      </c>
      <c r="T115" s="66">
        <v>0</v>
      </c>
      <c r="U115" s="66">
        <v>0</v>
      </c>
      <c r="V115" s="66">
        <v>0</v>
      </c>
      <c r="W115" s="66">
        <v>18203</v>
      </c>
      <c r="X115" s="66">
        <v>29050</v>
      </c>
      <c r="Y115" s="66">
        <v>2520.85</v>
      </c>
      <c r="Z115" s="66">
        <v>0</v>
      </c>
      <c r="AA115" s="66">
        <v>18203</v>
      </c>
      <c r="AB115" s="48">
        <f t="shared" si="9"/>
        <v>146007.85</v>
      </c>
      <c r="AC115" s="46">
        <f t="shared" si="10"/>
        <v>-15221.420000000013</v>
      </c>
      <c r="AD115" s="41"/>
      <c r="AE115" s="66">
        <v>1810000</v>
      </c>
      <c r="AF115" s="66">
        <v>226779</v>
      </c>
      <c r="AG115" s="66">
        <v>34706</v>
      </c>
      <c r="AH115" s="66">
        <v>10496</v>
      </c>
      <c r="AI115" s="53">
        <f t="shared" si="11"/>
        <v>2081981</v>
      </c>
      <c r="AJ115" s="66">
        <v>16165</v>
      </c>
      <c r="AK115" s="53">
        <f t="shared" si="12"/>
        <v>2065816</v>
      </c>
      <c r="AL115" s="41"/>
    </row>
    <row r="116" spans="1:38" ht="22.5" customHeight="1">
      <c r="A116" s="4">
        <f t="shared" si="13"/>
        <v>112</v>
      </c>
      <c r="B116" s="43" t="s">
        <v>315</v>
      </c>
      <c r="C116" s="43">
        <v>9412</v>
      </c>
      <c r="D116" s="65" t="s">
        <v>89</v>
      </c>
      <c r="E116" s="153">
        <f t="shared" si="15"/>
        <v>1</v>
      </c>
      <c r="F116" s="143" t="s">
        <v>326</v>
      </c>
      <c r="G116" s="74">
        <v>409414</v>
      </c>
      <c r="H116" s="66">
        <v>230</v>
      </c>
      <c r="I116" s="66">
        <v>34830</v>
      </c>
      <c r="J116" s="66">
        <v>48864</v>
      </c>
      <c r="K116" s="66">
        <v>2500</v>
      </c>
      <c r="L116" s="66"/>
      <c r="M116" s="66">
        <v>94582</v>
      </c>
      <c r="N116" s="66">
        <v>3193</v>
      </c>
      <c r="O116" s="66">
        <v>5620</v>
      </c>
      <c r="P116" s="66">
        <v>0</v>
      </c>
      <c r="Q116" s="53">
        <f t="shared" si="8"/>
        <v>599233</v>
      </c>
      <c r="R116" s="10"/>
      <c r="S116" s="66">
        <v>92807</v>
      </c>
      <c r="T116" s="66">
        <v>24529</v>
      </c>
      <c r="U116" s="66">
        <v>125596</v>
      </c>
      <c r="V116" s="66">
        <v>34541</v>
      </c>
      <c r="W116" s="66">
        <v>84851</v>
      </c>
      <c r="X116" s="66">
        <v>78902</v>
      </c>
      <c r="Y116" s="66">
        <v>35579</v>
      </c>
      <c r="Z116" s="66">
        <v>52756</v>
      </c>
      <c r="AA116" s="66">
        <v>0</v>
      </c>
      <c r="AB116" s="48">
        <f t="shared" si="9"/>
        <v>529561</v>
      </c>
      <c r="AC116" s="46">
        <f t="shared" si="10"/>
        <v>69672</v>
      </c>
      <c r="AD116" s="41"/>
      <c r="AE116" s="66">
        <v>4302288</v>
      </c>
      <c r="AF116" s="66">
        <v>191932</v>
      </c>
      <c r="AG116" s="66">
        <v>145305</v>
      </c>
      <c r="AH116" s="66">
        <v>9284</v>
      </c>
      <c r="AI116" s="53">
        <f t="shared" si="11"/>
        <v>4648809</v>
      </c>
      <c r="AJ116" s="66">
        <v>813510</v>
      </c>
      <c r="AK116" s="53">
        <f t="shared" si="12"/>
        <v>3835299</v>
      </c>
      <c r="AL116" s="41"/>
    </row>
    <row r="117" spans="1:38" ht="22.5" customHeight="1">
      <c r="A117" s="4">
        <f t="shared" si="13"/>
        <v>113</v>
      </c>
      <c r="B117" s="43" t="s">
        <v>315</v>
      </c>
      <c r="C117" s="43">
        <v>9386</v>
      </c>
      <c r="D117" s="65" t="s">
        <v>81</v>
      </c>
      <c r="E117" s="153">
        <f t="shared" si="15"/>
        <v>1</v>
      </c>
      <c r="F117" s="143" t="s">
        <v>326</v>
      </c>
      <c r="G117" s="74">
        <v>123798</v>
      </c>
      <c r="H117" s="66"/>
      <c r="I117" s="66">
        <v>2368</v>
      </c>
      <c r="J117" s="66">
        <v>0</v>
      </c>
      <c r="K117" s="66">
        <v>3500</v>
      </c>
      <c r="L117" s="66">
        <v>0</v>
      </c>
      <c r="M117" s="66">
        <v>25731</v>
      </c>
      <c r="N117" s="66">
        <v>21123</v>
      </c>
      <c r="O117" s="66">
        <v>6637</v>
      </c>
      <c r="P117" s="66">
        <v>0</v>
      </c>
      <c r="Q117" s="53">
        <f t="shared" si="8"/>
        <v>183157</v>
      </c>
      <c r="R117" s="10"/>
      <c r="S117" s="66">
        <v>60993</v>
      </c>
      <c r="T117" s="66">
        <v>10140</v>
      </c>
      <c r="U117" s="66">
        <v>28812</v>
      </c>
      <c r="V117" s="66"/>
      <c r="W117" s="66">
        <v>34307</v>
      </c>
      <c r="X117" s="66">
        <v>28889</v>
      </c>
      <c r="Y117" s="66">
        <v>21261</v>
      </c>
      <c r="Z117" s="66">
        <v>570</v>
      </c>
      <c r="AA117" s="66">
        <v>1383</v>
      </c>
      <c r="AB117" s="48">
        <f t="shared" si="9"/>
        <v>186355</v>
      </c>
      <c r="AC117" s="46">
        <f t="shared" si="10"/>
        <v>-3198</v>
      </c>
      <c r="AD117" s="41"/>
      <c r="AE117" s="66">
        <v>1970000</v>
      </c>
      <c r="AF117" s="66">
        <v>279727</v>
      </c>
      <c r="AG117" s="66">
        <v>422457</v>
      </c>
      <c r="AH117" s="66">
        <v>392</v>
      </c>
      <c r="AI117" s="53">
        <f t="shared" si="11"/>
        <v>2672576</v>
      </c>
      <c r="AJ117" s="66">
        <v>0</v>
      </c>
      <c r="AK117" s="53">
        <f t="shared" si="12"/>
        <v>2672576</v>
      </c>
      <c r="AL117" s="41"/>
    </row>
    <row r="118" spans="1:38" ht="22.5" customHeight="1">
      <c r="A118" s="4">
        <f t="shared" si="13"/>
        <v>114</v>
      </c>
      <c r="B118" s="43" t="s">
        <v>315</v>
      </c>
      <c r="C118" s="43">
        <v>9387</v>
      </c>
      <c r="D118" s="65" t="s">
        <v>78</v>
      </c>
      <c r="E118" s="153">
        <f t="shared" si="15"/>
        <v>1</v>
      </c>
      <c r="F118" s="143" t="s">
        <v>326</v>
      </c>
      <c r="G118" s="74">
        <v>14806</v>
      </c>
      <c r="H118" s="66"/>
      <c r="I118" s="66">
        <v>0</v>
      </c>
      <c r="J118" s="66">
        <v>0</v>
      </c>
      <c r="K118" s="66">
        <v>15000</v>
      </c>
      <c r="L118" s="66">
        <v>0</v>
      </c>
      <c r="M118" s="66">
        <v>8143</v>
      </c>
      <c r="N118" s="66">
        <v>10</v>
      </c>
      <c r="O118" s="66">
        <v>2534</v>
      </c>
      <c r="P118" s="66">
        <v>219</v>
      </c>
      <c r="Q118" s="53">
        <f t="shared" si="8"/>
        <v>40712</v>
      </c>
      <c r="R118" s="29"/>
      <c r="S118" s="66">
        <v>17198</v>
      </c>
      <c r="T118" s="66">
        <v>0</v>
      </c>
      <c r="U118" s="66">
        <v>419</v>
      </c>
      <c r="V118" s="66">
        <v>1536</v>
      </c>
      <c r="W118" s="66">
        <v>16638</v>
      </c>
      <c r="X118" s="66">
        <v>5111</v>
      </c>
      <c r="Y118" s="66">
        <v>0</v>
      </c>
      <c r="Z118" s="66">
        <v>0</v>
      </c>
      <c r="AA118" s="66">
        <v>665</v>
      </c>
      <c r="AB118" s="48">
        <f t="shared" si="9"/>
        <v>41567</v>
      </c>
      <c r="AC118" s="46">
        <f t="shared" si="10"/>
        <v>-855</v>
      </c>
      <c r="AD118" s="41"/>
      <c r="AE118" s="66">
        <v>606430</v>
      </c>
      <c r="AF118" s="66"/>
      <c r="AG118" s="66">
        <v>6727</v>
      </c>
      <c r="AH118" s="66">
        <v>26</v>
      </c>
      <c r="AI118" s="53">
        <f t="shared" si="11"/>
        <v>613183</v>
      </c>
      <c r="AJ118" s="66">
        <v>5754</v>
      </c>
      <c r="AK118" s="53">
        <f t="shared" si="12"/>
        <v>607429</v>
      </c>
      <c r="AL118" s="41"/>
    </row>
    <row r="119" spans="1:38" ht="22.5" customHeight="1">
      <c r="A119" s="4">
        <f t="shared" si="13"/>
        <v>115</v>
      </c>
      <c r="B119" s="43" t="s">
        <v>315</v>
      </c>
      <c r="C119" s="43">
        <v>9413</v>
      </c>
      <c r="D119" s="65" t="s">
        <v>90</v>
      </c>
      <c r="E119" s="153">
        <f t="shared" si="15"/>
        <v>1</v>
      </c>
      <c r="F119" s="143" t="s">
        <v>326</v>
      </c>
      <c r="G119" s="74">
        <v>103704</v>
      </c>
      <c r="H119" s="66">
        <v>0</v>
      </c>
      <c r="I119" s="66"/>
      <c r="J119" s="66">
        <v>0</v>
      </c>
      <c r="K119" s="66">
        <v>441</v>
      </c>
      <c r="L119" s="66">
        <v>0</v>
      </c>
      <c r="M119" s="66">
        <v>1048</v>
      </c>
      <c r="N119" s="66">
        <v>3494</v>
      </c>
      <c r="O119" s="66">
        <v>49740</v>
      </c>
      <c r="P119" s="66"/>
      <c r="Q119" s="53">
        <f t="shared" si="8"/>
        <v>158427</v>
      </c>
      <c r="R119" s="10"/>
      <c r="S119" s="66">
        <v>26450</v>
      </c>
      <c r="T119" s="66">
        <v>7420</v>
      </c>
      <c r="U119" s="66">
        <v>2093</v>
      </c>
      <c r="V119" s="66">
        <v>6719</v>
      </c>
      <c r="W119" s="66">
        <v>43327</v>
      </c>
      <c r="X119" s="66">
        <v>24687</v>
      </c>
      <c r="Y119" s="66">
        <v>8325</v>
      </c>
      <c r="Z119" s="66">
        <v>6500</v>
      </c>
      <c r="AA119" s="66">
        <v>59</v>
      </c>
      <c r="AB119" s="48">
        <f t="shared" si="9"/>
        <v>125580</v>
      </c>
      <c r="AC119" s="46">
        <f t="shared" si="10"/>
        <v>32847</v>
      </c>
      <c r="AD119" s="41"/>
      <c r="AE119" s="66">
        <v>1696000</v>
      </c>
      <c r="AF119" s="66">
        <v>134000</v>
      </c>
      <c r="AG119" s="66">
        <v>78216</v>
      </c>
      <c r="AH119" s="66">
        <v>0</v>
      </c>
      <c r="AI119" s="53">
        <f t="shared" si="11"/>
        <v>1908216</v>
      </c>
      <c r="AJ119" s="66">
        <v>0</v>
      </c>
      <c r="AK119" s="53">
        <f t="shared" si="12"/>
        <v>1908216</v>
      </c>
      <c r="AL119" s="41"/>
    </row>
    <row r="120" spans="1:38" ht="22.5" customHeight="1">
      <c r="A120" s="4">
        <f t="shared" si="13"/>
        <v>116</v>
      </c>
      <c r="B120" s="43" t="s">
        <v>315</v>
      </c>
      <c r="C120" s="43">
        <v>9390</v>
      </c>
      <c r="D120" s="65" t="s">
        <v>82</v>
      </c>
      <c r="E120" s="153">
        <f t="shared" si="15"/>
        <v>1</v>
      </c>
      <c r="F120" s="143" t="s">
        <v>326</v>
      </c>
      <c r="G120" s="74">
        <v>48997</v>
      </c>
      <c r="H120" s="66"/>
      <c r="I120" s="66">
        <v>112519</v>
      </c>
      <c r="J120" s="66">
        <v>0</v>
      </c>
      <c r="K120" s="66">
        <v>0</v>
      </c>
      <c r="L120" s="66">
        <v>0</v>
      </c>
      <c r="M120" s="66">
        <v>22627</v>
      </c>
      <c r="N120" s="66">
        <v>0</v>
      </c>
      <c r="O120" s="66">
        <v>53508</v>
      </c>
      <c r="P120" s="66">
        <v>0</v>
      </c>
      <c r="Q120" s="53">
        <f t="shared" si="8"/>
        <v>237651</v>
      </c>
      <c r="R120" s="10"/>
      <c r="S120" s="66">
        <v>52353</v>
      </c>
      <c r="T120" s="66">
        <v>8743</v>
      </c>
      <c r="U120" s="66">
        <v>50408</v>
      </c>
      <c r="V120" s="66">
        <v>32655</v>
      </c>
      <c r="W120" s="66">
        <v>11489</v>
      </c>
      <c r="X120" s="66">
        <v>76970</v>
      </c>
      <c r="Y120" s="66">
        <v>0</v>
      </c>
      <c r="Z120" s="66">
        <v>0</v>
      </c>
      <c r="AA120" s="66">
        <v>0</v>
      </c>
      <c r="AB120" s="48">
        <f t="shared" si="9"/>
        <v>232618</v>
      </c>
      <c r="AC120" s="46">
        <f t="shared" si="10"/>
        <v>5033</v>
      </c>
      <c r="AD120" s="41"/>
      <c r="AE120" s="66">
        <v>2925000</v>
      </c>
      <c r="AF120" s="66">
        <v>0</v>
      </c>
      <c r="AG120" s="66">
        <v>6053</v>
      </c>
      <c r="AH120" s="66">
        <v>0</v>
      </c>
      <c r="AI120" s="53">
        <f t="shared" si="11"/>
        <v>2931053</v>
      </c>
      <c r="AJ120" s="66">
        <v>0</v>
      </c>
      <c r="AK120" s="53">
        <f t="shared" si="12"/>
        <v>2931053</v>
      </c>
      <c r="AL120" s="41"/>
    </row>
    <row r="121" spans="1:38" ht="22.5" customHeight="1">
      <c r="A121" s="4">
        <f t="shared" si="13"/>
        <v>117</v>
      </c>
      <c r="B121" s="43" t="s">
        <v>315</v>
      </c>
      <c r="C121" s="43">
        <v>9391</v>
      </c>
      <c r="D121" s="65" t="s">
        <v>79</v>
      </c>
      <c r="E121" s="153">
        <f t="shared" si="15"/>
        <v>1</v>
      </c>
      <c r="F121" s="143" t="s">
        <v>326</v>
      </c>
      <c r="G121" s="74">
        <v>36478</v>
      </c>
      <c r="H121" s="66">
        <v>0</v>
      </c>
      <c r="I121" s="66"/>
      <c r="J121" s="66">
        <v>0</v>
      </c>
      <c r="K121" s="66">
        <v>0</v>
      </c>
      <c r="L121" s="66">
        <v>0</v>
      </c>
      <c r="M121" s="66">
        <v>16770</v>
      </c>
      <c r="N121" s="66">
        <v>1080</v>
      </c>
      <c r="O121" s="66">
        <v>250</v>
      </c>
      <c r="P121" s="66">
        <v>200</v>
      </c>
      <c r="Q121" s="53">
        <f t="shared" si="8"/>
        <v>54778</v>
      </c>
      <c r="R121" s="7"/>
      <c r="S121" s="66">
        <v>0</v>
      </c>
      <c r="T121" s="66">
        <v>0</v>
      </c>
      <c r="U121" s="66">
        <v>6248</v>
      </c>
      <c r="V121" s="66">
        <v>423</v>
      </c>
      <c r="W121" s="66">
        <v>22843</v>
      </c>
      <c r="X121" s="66">
        <v>3962</v>
      </c>
      <c r="Y121" s="66">
        <v>2168</v>
      </c>
      <c r="Z121" s="66">
        <v>4000</v>
      </c>
      <c r="AA121" s="66">
        <v>9249</v>
      </c>
      <c r="AB121" s="48">
        <f t="shared" si="9"/>
        <v>48893</v>
      </c>
      <c r="AC121" s="46">
        <f t="shared" si="10"/>
        <v>5885</v>
      </c>
      <c r="AD121" s="41"/>
      <c r="AE121" s="66">
        <v>1248000</v>
      </c>
      <c r="AF121" s="66">
        <v>110378</v>
      </c>
      <c r="AG121" s="66">
        <v>43693</v>
      </c>
      <c r="AH121" s="66">
        <v>280</v>
      </c>
      <c r="AI121" s="53">
        <f t="shared" si="11"/>
        <v>1402351</v>
      </c>
      <c r="AJ121" s="66">
        <v>-13</v>
      </c>
      <c r="AK121" s="53">
        <f t="shared" si="12"/>
        <v>1402364</v>
      </c>
      <c r="AL121" s="41"/>
    </row>
    <row r="122" spans="1:38" ht="22.5" customHeight="1">
      <c r="A122" s="4">
        <f t="shared" si="13"/>
        <v>118</v>
      </c>
      <c r="B122" s="43" t="s">
        <v>315</v>
      </c>
      <c r="C122" s="43">
        <v>9392</v>
      </c>
      <c r="D122" s="65" t="s">
        <v>80</v>
      </c>
      <c r="E122" s="153">
        <f t="shared" si="15"/>
        <v>1</v>
      </c>
      <c r="F122" s="143" t="s">
        <v>326</v>
      </c>
      <c r="G122" s="74">
        <v>126489</v>
      </c>
      <c r="H122" s="66">
        <v>180</v>
      </c>
      <c r="I122" s="66">
        <v>3237</v>
      </c>
      <c r="J122" s="66">
        <v>0</v>
      </c>
      <c r="K122" s="66">
        <v>2841</v>
      </c>
      <c r="L122" s="66">
        <v>0</v>
      </c>
      <c r="M122" s="66">
        <v>6505</v>
      </c>
      <c r="N122" s="66">
        <v>730</v>
      </c>
      <c r="O122" s="66">
        <v>260</v>
      </c>
      <c r="P122" s="66">
        <v>0</v>
      </c>
      <c r="Q122" s="53">
        <f t="shared" si="8"/>
        <v>140242</v>
      </c>
      <c r="R122" s="7"/>
      <c r="S122" s="66">
        <v>56566</v>
      </c>
      <c r="T122" s="66">
        <v>4082</v>
      </c>
      <c r="U122" s="66">
        <v>3398</v>
      </c>
      <c r="V122" s="66"/>
      <c r="W122" s="66">
        <v>24431</v>
      </c>
      <c r="X122" s="66">
        <v>10440</v>
      </c>
      <c r="Y122" s="66">
        <v>7055</v>
      </c>
      <c r="Z122" s="66"/>
      <c r="AA122" s="66">
        <v>50781</v>
      </c>
      <c r="AB122" s="48">
        <f t="shared" si="9"/>
        <v>156753</v>
      </c>
      <c r="AC122" s="46">
        <f t="shared" si="10"/>
        <v>-16511</v>
      </c>
      <c r="AD122" s="41"/>
      <c r="AE122" s="66">
        <v>1746000</v>
      </c>
      <c r="AF122" s="66">
        <v>171500</v>
      </c>
      <c r="AG122" s="66">
        <v>258546</v>
      </c>
      <c r="AH122" s="66">
        <v>0</v>
      </c>
      <c r="AI122" s="53">
        <f t="shared" si="11"/>
        <v>2176046</v>
      </c>
      <c r="AJ122" s="66">
        <v>0</v>
      </c>
      <c r="AK122" s="53">
        <f t="shared" si="12"/>
        <v>2176046</v>
      </c>
      <c r="AL122" s="41"/>
    </row>
    <row r="123" spans="1:38" ht="22.5" customHeight="1">
      <c r="A123" s="4">
        <f t="shared" si="13"/>
        <v>119</v>
      </c>
      <c r="B123" s="43" t="s">
        <v>315</v>
      </c>
      <c r="C123" s="43">
        <v>9415</v>
      </c>
      <c r="D123" s="65" t="s">
        <v>84</v>
      </c>
      <c r="E123" s="153">
        <f t="shared" si="15"/>
        <v>1</v>
      </c>
      <c r="F123" s="143" t="s">
        <v>326</v>
      </c>
      <c r="G123" s="74">
        <v>141027</v>
      </c>
      <c r="H123" s="66">
        <v>70</v>
      </c>
      <c r="I123" s="66">
        <v>0</v>
      </c>
      <c r="J123" s="66"/>
      <c r="K123" s="66">
        <v>0</v>
      </c>
      <c r="L123" s="66"/>
      <c r="M123" s="66">
        <v>32778</v>
      </c>
      <c r="N123" s="66">
        <v>4485</v>
      </c>
      <c r="O123" s="66">
        <v>37290</v>
      </c>
      <c r="P123" s="66">
        <v>1312</v>
      </c>
      <c r="Q123" s="53">
        <f t="shared" si="8"/>
        <v>216962</v>
      </c>
      <c r="R123" s="7"/>
      <c r="S123" s="66">
        <v>60703</v>
      </c>
      <c r="T123" s="66">
        <v>18720</v>
      </c>
      <c r="U123" s="66">
        <v>19854</v>
      </c>
      <c r="V123" s="66">
        <v>25269</v>
      </c>
      <c r="W123" s="66">
        <v>42908</v>
      </c>
      <c r="X123" s="66">
        <v>40224</v>
      </c>
      <c r="Y123" s="66">
        <v>2486</v>
      </c>
      <c r="Z123" s="66">
        <v>3156</v>
      </c>
      <c r="AA123" s="66">
        <v>3002</v>
      </c>
      <c r="AB123" s="48">
        <f t="shared" si="9"/>
        <v>216322</v>
      </c>
      <c r="AC123" s="46">
        <f t="shared" si="10"/>
        <v>640</v>
      </c>
      <c r="AD123" s="41"/>
      <c r="AE123" s="66">
        <v>3310500</v>
      </c>
      <c r="AF123" s="66">
        <v>66638</v>
      </c>
      <c r="AG123" s="66">
        <v>109525</v>
      </c>
      <c r="AH123" s="66">
        <v>0</v>
      </c>
      <c r="AI123" s="53">
        <f t="shared" si="11"/>
        <v>3486663</v>
      </c>
      <c r="AJ123" s="66">
        <v>44223</v>
      </c>
      <c r="AK123" s="53">
        <f t="shared" si="12"/>
        <v>3442440</v>
      </c>
      <c r="AL123" s="41"/>
    </row>
    <row r="124" spans="1:38" ht="22.5" customHeight="1">
      <c r="A124" s="4">
        <f t="shared" si="13"/>
        <v>120</v>
      </c>
      <c r="B124" s="43" t="s">
        <v>314</v>
      </c>
      <c r="C124" s="43">
        <v>9971</v>
      </c>
      <c r="D124" s="65" t="s">
        <v>6</v>
      </c>
      <c r="E124" s="153">
        <f t="shared" si="15"/>
        <v>1</v>
      </c>
      <c r="F124" s="143" t="s">
        <v>326</v>
      </c>
      <c r="G124" s="74">
        <v>80698</v>
      </c>
      <c r="H124" s="66">
        <v>0</v>
      </c>
      <c r="I124" s="66">
        <v>851</v>
      </c>
      <c r="J124" s="66">
        <v>0</v>
      </c>
      <c r="K124" s="66">
        <v>0</v>
      </c>
      <c r="L124" s="66">
        <v>76030</v>
      </c>
      <c r="M124" s="66">
        <v>26223</v>
      </c>
      <c r="N124" s="66">
        <v>1641</v>
      </c>
      <c r="O124" s="66">
        <v>461</v>
      </c>
      <c r="P124" s="66">
        <v>4140</v>
      </c>
      <c r="Q124" s="53">
        <f t="shared" si="8"/>
        <v>190044</v>
      </c>
      <c r="R124" s="7"/>
      <c r="S124" s="66">
        <v>76750</v>
      </c>
      <c r="T124" s="66">
        <v>0</v>
      </c>
      <c r="U124" s="66">
        <v>837</v>
      </c>
      <c r="V124" s="66">
        <v>8598</v>
      </c>
      <c r="W124" s="66">
        <v>11859</v>
      </c>
      <c r="X124" s="66">
        <v>3756</v>
      </c>
      <c r="Y124" s="66">
        <v>5725</v>
      </c>
      <c r="Z124" s="66"/>
      <c r="AA124" s="66"/>
      <c r="AB124" s="48">
        <f t="shared" si="9"/>
        <v>107525</v>
      </c>
      <c r="AC124" s="46">
        <f t="shared" si="10"/>
        <v>82519</v>
      </c>
      <c r="AD124" s="41"/>
      <c r="AE124" s="66">
        <v>1824000</v>
      </c>
      <c r="AF124" s="66">
        <v>0</v>
      </c>
      <c r="AG124" s="66">
        <v>47738</v>
      </c>
      <c r="AH124" s="66">
        <v>739</v>
      </c>
      <c r="AI124" s="53">
        <f t="shared" si="11"/>
        <v>1872477</v>
      </c>
      <c r="AJ124" s="66">
        <v>143776</v>
      </c>
      <c r="AK124" s="53">
        <f t="shared" si="12"/>
        <v>1728701</v>
      </c>
      <c r="AL124" s="41"/>
    </row>
    <row r="125" spans="1:38" ht="22.5" customHeight="1">
      <c r="A125" s="4">
        <f t="shared" si="13"/>
        <v>121</v>
      </c>
      <c r="B125" s="43" t="s">
        <v>314</v>
      </c>
      <c r="C125" s="43">
        <v>9289</v>
      </c>
      <c r="D125" s="65" t="s">
        <v>236</v>
      </c>
      <c r="E125" s="153">
        <f t="shared" si="15"/>
        <v>1</v>
      </c>
      <c r="F125" s="143" t="s">
        <v>326</v>
      </c>
      <c r="G125" s="99">
        <v>69805</v>
      </c>
      <c r="H125" s="66">
        <v>0</v>
      </c>
      <c r="I125" s="66">
        <v>1048</v>
      </c>
      <c r="J125" s="66">
        <v>0</v>
      </c>
      <c r="K125" s="66">
        <v>0</v>
      </c>
      <c r="L125" s="66">
        <v>0</v>
      </c>
      <c r="M125" s="66">
        <v>132308</v>
      </c>
      <c r="N125" s="66">
        <v>53622</v>
      </c>
      <c r="O125" s="66">
        <v>8455</v>
      </c>
      <c r="P125" s="66">
        <v>26600</v>
      </c>
      <c r="Q125" s="53">
        <f t="shared" si="8"/>
        <v>291838</v>
      </c>
      <c r="R125" s="7"/>
      <c r="S125" s="66">
        <v>70576</v>
      </c>
      <c r="T125" s="66">
        <v>0</v>
      </c>
      <c r="U125" s="66">
        <v>0</v>
      </c>
      <c r="V125" s="66">
        <v>56959</v>
      </c>
      <c r="W125" s="66">
        <v>98129</v>
      </c>
      <c r="X125" s="66">
        <v>13045</v>
      </c>
      <c r="Y125" s="66">
        <v>29396</v>
      </c>
      <c r="Z125" s="66">
        <v>13574</v>
      </c>
      <c r="AA125" s="66"/>
      <c r="AB125" s="48">
        <f t="shared" si="9"/>
        <v>281679</v>
      </c>
      <c r="AC125" s="46">
        <f t="shared" si="10"/>
        <v>10159</v>
      </c>
      <c r="AD125" s="41"/>
      <c r="AE125" s="66">
        <v>6293464</v>
      </c>
      <c r="AF125" s="66">
        <v>191567</v>
      </c>
      <c r="AG125" s="66">
        <v>1222384</v>
      </c>
      <c r="AH125" s="66">
        <v>0</v>
      </c>
      <c r="AI125" s="53">
        <f t="shared" si="11"/>
        <v>7707415</v>
      </c>
      <c r="AJ125" s="66">
        <v>7523</v>
      </c>
      <c r="AK125" s="53">
        <f t="shared" si="12"/>
        <v>7699892</v>
      </c>
      <c r="AL125" s="41"/>
    </row>
    <row r="126" spans="1:38" ht="22.5" customHeight="1">
      <c r="A126" s="4">
        <f t="shared" si="13"/>
        <v>122</v>
      </c>
      <c r="B126" s="43" t="s">
        <v>314</v>
      </c>
      <c r="C126" s="43">
        <v>9319</v>
      </c>
      <c r="D126" s="65" t="s">
        <v>234</v>
      </c>
      <c r="E126" s="153" t="str">
        <f t="shared" si="15"/>
        <v> </v>
      </c>
      <c r="F126" s="143" t="s">
        <v>327</v>
      </c>
      <c r="G126" s="99">
        <v>217064</v>
      </c>
      <c r="H126" s="66">
        <v>0</v>
      </c>
      <c r="I126" s="66">
        <v>0</v>
      </c>
      <c r="J126" s="66">
        <v>0</v>
      </c>
      <c r="K126" s="66">
        <v>0</v>
      </c>
      <c r="L126" s="66">
        <v>0</v>
      </c>
      <c r="M126" s="66">
        <v>0</v>
      </c>
      <c r="N126" s="66">
        <v>0</v>
      </c>
      <c r="O126" s="66">
        <v>0</v>
      </c>
      <c r="P126" s="66">
        <v>0</v>
      </c>
      <c r="Q126" s="53">
        <f t="shared" si="8"/>
        <v>217064</v>
      </c>
      <c r="R126" s="7"/>
      <c r="S126" s="66">
        <v>0</v>
      </c>
      <c r="T126" s="66">
        <v>0</v>
      </c>
      <c r="U126" s="66">
        <v>0</v>
      </c>
      <c r="V126" s="66">
        <v>0</v>
      </c>
      <c r="W126" s="66">
        <v>0</v>
      </c>
      <c r="X126" s="66">
        <v>0</v>
      </c>
      <c r="Y126" s="66">
        <v>0</v>
      </c>
      <c r="Z126" s="66">
        <v>0</v>
      </c>
      <c r="AA126" s="66">
        <v>0</v>
      </c>
      <c r="AB126" s="48">
        <f t="shared" si="9"/>
        <v>0</v>
      </c>
      <c r="AC126" s="46">
        <f t="shared" si="10"/>
        <v>217064</v>
      </c>
      <c r="AD126" s="41"/>
      <c r="AE126" s="66">
        <v>0</v>
      </c>
      <c r="AF126" s="66">
        <v>0</v>
      </c>
      <c r="AG126" s="66">
        <v>0</v>
      </c>
      <c r="AH126" s="66">
        <v>0</v>
      </c>
      <c r="AI126" s="53">
        <f t="shared" si="11"/>
        <v>0</v>
      </c>
      <c r="AJ126" s="66">
        <v>0</v>
      </c>
      <c r="AK126" s="53">
        <f t="shared" si="12"/>
        <v>0</v>
      </c>
      <c r="AL126" s="41"/>
    </row>
    <row r="127" spans="1:38" ht="22.5" customHeight="1">
      <c r="A127" s="4">
        <f t="shared" si="13"/>
        <v>123</v>
      </c>
      <c r="B127" s="43" t="s">
        <v>314</v>
      </c>
      <c r="C127" s="43">
        <v>9288</v>
      </c>
      <c r="D127" s="65" t="s">
        <v>235</v>
      </c>
      <c r="E127" s="153">
        <f t="shared" si="15"/>
        <v>1</v>
      </c>
      <c r="F127" s="143" t="s">
        <v>326</v>
      </c>
      <c r="G127" s="99">
        <v>203448</v>
      </c>
      <c r="H127" s="66">
        <v>0</v>
      </c>
      <c r="I127" s="66">
        <v>6564</v>
      </c>
      <c r="J127" s="66">
        <v>0</v>
      </c>
      <c r="K127" s="66">
        <v>2290</v>
      </c>
      <c r="L127" s="66">
        <v>2937</v>
      </c>
      <c r="M127" s="66">
        <v>43786</v>
      </c>
      <c r="N127" s="66">
        <v>4313</v>
      </c>
      <c r="O127" s="66">
        <v>6705</v>
      </c>
      <c r="P127" s="66">
        <v>2357</v>
      </c>
      <c r="Q127" s="53">
        <f t="shared" si="8"/>
        <v>272400</v>
      </c>
      <c r="R127" s="29"/>
      <c r="S127" s="66">
        <v>157707</v>
      </c>
      <c r="T127" s="66">
        <v>14400</v>
      </c>
      <c r="U127" s="66">
        <v>5557</v>
      </c>
      <c r="V127" s="66">
        <v>10279</v>
      </c>
      <c r="W127" s="66">
        <v>86920</v>
      </c>
      <c r="X127" s="66">
        <v>83924</v>
      </c>
      <c r="Y127" s="66">
        <v>5217</v>
      </c>
      <c r="Z127" s="66">
        <v>1347</v>
      </c>
      <c r="AA127" s="66">
        <v>4256</v>
      </c>
      <c r="AB127" s="48">
        <f t="shared" si="9"/>
        <v>369607</v>
      </c>
      <c r="AC127" s="46">
        <f t="shared" si="10"/>
        <v>-97207</v>
      </c>
      <c r="AD127" s="41"/>
      <c r="AE127" s="66">
        <v>3330000</v>
      </c>
      <c r="AF127" s="66">
        <v>1434</v>
      </c>
      <c r="AG127" s="66">
        <v>73742</v>
      </c>
      <c r="AH127" s="66">
        <v>0</v>
      </c>
      <c r="AI127" s="53">
        <f t="shared" si="11"/>
        <v>3405176</v>
      </c>
      <c r="AJ127" s="66">
        <v>3076</v>
      </c>
      <c r="AK127" s="53">
        <f t="shared" si="12"/>
        <v>3402100</v>
      </c>
      <c r="AL127" s="41"/>
    </row>
    <row r="128" spans="1:38" ht="22.5" customHeight="1">
      <c r="A128" s="4">
        <f t="shared" si="13"/>
        <v>124</v>
      </c>
      <c r="B128" s="43" t="s">
        <v>314</v>
      </c>
      <c r="C128" s="43">
        <v>9295</v>
      </c>
      <c r="D128" s="65" t="s">
        <v>18</v>
      </c>
      <c r="E128" s="153">
        <f t="shared" si="15"/>
        <v>1</v>
      </c>
      <c r="F128" s="143" t="s">
        <v>326</v>
      </c>
      <c r="G128" s="99">
        <v>193428</v>
      </c>
      <c r="H128" s="66">
        <v>0</v>
      </c>
      <c r="I128" s="66">
        <v>0</v>
      </c>
      <c r="J128" s="66">
        <v>0</v>
      </c>
      <c r="K128" s="66">
        <v>0</v>
      </c>
      <c r="L128" s="66">
        <v>4173</v>
      </c>
      <c r="M128" s="66">
        <v>1960</v>
      </c>
      <c r="N128" s="66">
        <v>26586</v>
      </c>
      <c r="O128" s="66">
        <v>4594</v>
      </c>
      <c r="P128" s="66">
        <v>0</v>
      </c>
      <c r="Q128" s="53">
        <f t="shared" si="8"/>
        <v>230741</v>
      </c>
      <c r="R128" s="10"/>
      <c r="S128" s="66">
        <v>59448</v>
      </c>
      <c r="T128" s="66">
        <v>17500</v>
      </c>
      <c r="U128" s="66">
        <v>33731</v>
      </c>
      <c r="V128" s="66">
        <v>51118</v>
      </c>
      <c r="W128" s="66">
        <v>32898</v>
      </c>
      <c r="X128" s="66">
        <v>30854</v>
      </c>
      <c r="Y128" s="66">
        <v>1780</v>
      </c>
      <c r="Z128" s="66">
        <v>1700</v>
      </c>
      <c r="AA128" s="66">
        <v>0</v>
      </c>
      <c r="AB128" s="48">
        <f t="shared" si="9"/>
        <v>229029</v>
      </c>
      <c r="AC128" s="46">
        <f t="shared" si="10"/>
        <v>1712</v>
      </c>
      <c r="AD128" s="41"/>
      <c r="AE128" s="66">
        <v>2495146</v>
      </c>
      <c r="AF128" s="66">
        <v>0</v>
      </c>
      <c r="AG128" s="66">
        <v>603193</v>
      </c>
      <c r="AH128" s="66">
        <v>5610</v>
      </c>
      <c r="AI128" s="53">
        <f t="shared" si="11"/>
        <v>3103949</v>
      </c>
      <c r="AJ128" s="66">
        <v>37390</v>
      </c>
      <c r="AK128" s="53">
        <f t="shared" si="12"/>
        <v>3066559</v>
      </c>
      <c r="AL128" s="41"/>
    </row>
    <row r="129" spans="1:38" ht="22.5" customHeight="1">
      <c r="A129" s="4">
        <f t="shared" si="13"/>
        <v>125</v>
      </c>
      <c r="B129" s="43" t="s">
        <v>314</v>
      </c>
      <c r="C129" s="43">
        <v>9733</v>
      </c>
      <c r="D129" s="65" t="s">
        <v>32</v>
      </c>
      <c r="E129" s="153" t="str">
        <f t="shared" si="15"/>
        <v> </v>
      </c>
      <c r="F129" s="143" t="s">
        <v>327</v>
      </c>
      <c r="G129" s="99">
        <v>156700</v>
      </c>
      <c r="H129" s="66">
        <v>0</v>
      </c>
      <c r="I129" s="66">
        <v>0</v>
      </c>
      <c r="J129" s="66">
        <v>0</v>
      </c>
      <c r="K129" s="66">
        <v>0</v>
      </c>
      <c r="L129" s="66">
        <v>0</v>
      </c>
      <c r="M129" s="66">
        <v>0</v>
      </c>
      <c r="N129" s="66">
        <v>0</v>
      </c>
      <c r="O129" s="66">
        <v>0</v>
      </c>
      <c r="P129" s="66">
        <v>0</v>
      </c>
      <c r="Q129" s="53">
        <f t="shared" si="8"/>
        <v>156700</v>
      </c>
      <c r="R129" s="29"/>
      <c r="S129" s="66">
        <v>0</v>
      </c>
      <c r="T129" s="66">
        <v>0</v>
      </c>
      <c r="U129" s="66">
        <v>0</v>
      </c>
      <c r="V129" s="66">
        <v>0</v>
      </c>
      <c r="W129" s="66">
        <v>0</v>
      </c>
      <c r="X129" s="66">
        <v>0</v>
      </c>
      <c r="Y129" s="66">
        <v>0</v>
      </c>
      <c r="Z129" s="66">
        <v>0</v>
      </c>
      <c r="AA129" s="66">
        <v>0</v>
      </c>
      <c r="AB129" s="48">
        <f t="shared" si="9"/>
        <v>0</v>
      </c>
      <c r="AC129" s="46">
        <f t="shared" si="10"/>
        <v>156700</v>
      </c>
      <c r="AD129" s="41"/>
      <c r="AE129" s="66">
        <v>0</v>
      </c>
      <c r="AF129" s="66">
        <v>0</v>
      </c>
      <c r="AG129" s="66">
        <v>0</v>
      </c>
      <c r="AH129" s="66">
        <v>0</v>
      </c>
      <c r="AI129" s="53">
        <f t="shared" si="11"/>
        <v>0</v>
      </c>
      <c r="AJ129" s="66">
        <v>0</v>
      </c>
      <c r="AK129" s="53">
        <f t="shared" si="12"/>
        <v>0</v>
      </c>
      <c r="AL129" s="41"/>
    </row>
    <row r="130" spans="1:56" ht="22.5" customHeight="1">
      <c r="A130" s="4">
        <f t="shared" si="13"/>
        <v>126</v>
      </c>
      <c r="B130" s="43" t="s">
        <v>314</v>
      </c>
      <c r="C130" s="43">
        <v>4995</v>
      </c>
      <c r="D130" s="65" t="s">
        <v>33</v>
      </c>
      <c r="E130" s="153" t="str">
        <f t="shared" si="15"/>
        <v> </v>
      </c>
      <c r="F130" s="143" t="s">
        <v>327</v>
      </c>
      <c r="G130" s="99">
        <v>415483</v>
      </c>
      <c r="H130" s="66">
        <v>0</v>
      </c>
      <c r="I130" s="66">
        <v>5990</v>
      </c>
      <c r="J130" s="66">
        <v>0</v>
      </c>
      <c r="K130" s="66">
        <v>0</v>
      </c>
      <c r="L130" s="66">
        <v>0</v>
      </c>
      <c r="M130" s="66">
        <v>0</v>
      </c>
      <c r="N130" s="66">
        <v>0</v>
      </c>
      <c r="O130" s="66">
        <v>0</v>
      </c>
      <c r="P130" s="66">
        <v>0</v>
      </c>
      <c r="Q130" s="53">
        <f t="shared" si="8"/>
        <v>421473</v>
      </c>
      <c r="R130" s="7"/>
      <c r="S130" s="66">
        <v>98868</v>
      </c>
      <c r="T130" s="66">
        <v>27417</v>
      </c>
      <c r="U130" s="66">
        <v>15341</v>
      </c>
      <c r="V130" s="66">
        <v>35795</v>
      </c>
      <c r="W130" s="66">
        <v>83183</v>
      </c>
      <c r="X130" s="66">
        <v>37603</v>
      </c>
      <c r="Y130" s="66">
        <v>2719</v>
      </c>
      <c r="Z130" s="66">
        <v>49831</v>
      </c>
      <c r="AA130" s="66">
        <v>6933</v>
      </c>
      <c r="AB130" s="48">
        <f t="shared" si="9"/>
        <v>357690</v>
      </c>
      <c r="AC130" s="46">
        <f t="shared" si="10"/>
        <v>63783</v>
      </c>
      <c r="AD130" s="41"/>
      <c r="AE130" s="66">
        <v>1300000</v>
      </c>
      <c r="AF130" s="66">
        <v>200000</v>
      </c>
      <c r="AG130" s="66">
        <v>10000</v>
      </c>
      <c r="AH130" s="66">
        <v>0</v>
      </c>
      <c r="AI130" s="53">
        <f t="shared" si="11"/>
        <v>1510000</v>
      </c>
      <c r="AJ130" s="66">
        <v>551050</v>
      </c>
      <c r="AK130" s="53">
        <f t="shared" si="12"/>
        <v>958950</v>
      </c>
      <c r="AL130" s="41"/>
      <c r="BB130" s="20"/>
      <c r="BC130" s="20"/>
      <c r="BD130" s="20"/>
    </row>
    <row r="131" spans="1:56" ht="22.5" customHeight="1">
      <c r="A131" s="4">
        <f t="shared" si="13"/>
        <v>127</v>
      </c>
      <c r="B131" s="43" t="s">
        <v>314</v>
      </c>
      <c r="C131" s="43">
        <v>9290</v>
      </c>
      <c r="D131" s="65" t="s">
        <v>34</v>
      </c>
      <c r="E131" s="153">
        <f t="shared" si="15"/>
        <v>1</v>
      </c>
      <c r="F131" s="143" t="s">
        <v>326</v>
      </c>
      <c r="G131" s="99">
        <v>3211</v>
      </c>
      <c r="H131" s="66">
        <v>256</v>
      </c>
      <c r="I131" s="66">
        <v>0</v>
      </c>
      <c r="J131" s="66">
        <v>0</v>
      </c>
      <c r="K131" s="66">
        <v>0</v>
      </c>
      <c r="L131" s="66">
        <v>0</v>
      </c>
      <c r="M131" s="66">
        <v>0</v>
      </c>
      <c r="N131" s="66">
        <v>111774</v>
      </c>
      <c r="O131" s="66">
        <v>0</v>
      </c>
      <c r="P131" s="66">
        <v>510</v>
      </c>
      <c r="Q131" s="53">
        <f t="shared" si="8"/>
        <v>115751</v>
      </c>
      <c r="R131" s="29"/>
      <c r="S131" s="66">
        <v>34355</v>
      </c>
      <c r="T131" s="66">
        <v>16276</v>
      </c>
      <c r="U131" s="66">
        <v>14296</v>
      </c>
      <c r="V131" s="66">
        <v>26640</v>
      </c>
      <c r="W131" s="66">
        <v>6464</v>
      </c>
      <c r="X131" s="66">
        <v>18759</v>
      </c>
      <c r="Y131" s="66">
        <v>21261</v>
      </c>
      <c r="Z131" s="66">
        <v>256</v>
      </c>
      <c r="AA131" s="66">
        <v>3369</v>
      </c>
      <c r="AB131" s="48">
        <f t="shared" si="9"/>
        <v>141676</v>
      </c>
      <c r="AC131" s="46">
        <f t="shared" si="10"/>
        <v>-25925</v>
      </c>
      <c r="AD131" s="41"/>
      <c r="AE131" s="66">
        <v>0</v>
      </c>
      <c r="AF131" s="66">
        <v>7091</v>
      </c>
      <c r="AG131" s="66">
        <v>2855124</v>
      </c>
      <c r="AH131" s="66">
        <v>-11047</v>
      </c>
      <c r="AI131" s="53">
        <f t="shared" si="11"/>
        <v>2851168</v>
      </c>
      <c r="AJ131" s="66">
        <v>2634865</v>
      </c>
      <c r="AK131" s="53">
        <f t="shared" si="12"/>
        <v>216303</v>
      </c>
      <c r="AL131" s="41"/>
      <c r="BB131" s="86"/>
      <c r="BC131" s="86"/>
      <c r="BD131" s="86"/>
    </row>
    <row r="132" spans="1:38" ht="22.5" customHeight="1">
      <c r="A132" s="4">
        <f t="shared" si="13"/>
        <v>128</v>
      </c>
      <c r="B132" s="43" t="s">
        <v>314</v>
      </c>
      <c r="C132" s="43">
        <v>12722</v>
      </c>
      <c r="D132" s="65" t="s">
        <v>19</v>
      </c>
      <c r="E132" s="153">
        <f t="shared" si="15"/>
        <v>1</v>
      </c>
      <c r="F132" s="143" t="s">
        <v>326</v>
      </c>
      <c r="G132" s="99">
        <v>34232</v>
      </c>
      <c r="H132" s="66">
        <v>0</v>
      </c>
      <c r="I132" s="66">
        <v>0</v>
      </c>
      <c r="J132" s="66">
        <v>0</v>
      </c>
      <c r="K132" s="66">
        <v>0</v>
      </c>
      <c r="L132" s="66">
        <v>0</v>
      </c>
      <c r="M132" s="66">
        <v>49195</v>
      </c>
      <c r="N132" s="66">
        <v>3110</v>
      </c>
      <c r="O132" s="66">
        <v>7710</v>
      </c>
      <c r="P132" s="66">
        <v>0</v>
      </c>
      <c r="Q132" s="53">
        <f aca="true" t="shared" si="16" ref="Q132:Q195">SUM(G132:P132)</f>
        <v>94247</v>
      </c>
      <c r="R132" s="29"/>
      <c r="S132" s="66">
        <v>63795</v>
      </c>
      <c r="T132" s="66">
        <v>28741</v>
      </c>
      <c r="U132" s="66">
        <v>3520</v>
      </c>
      <c r="V132" s="66">
        <v>356</v>
      </c>
      <c r="W132" s="66">
        <v>16804</v>
      </c>
      <c r="X132" s="66">
        <v>14510</v>
      </c>
      <c r="Y132" s="66"/>
      <c r="Z132" s="66">
        <v>0</v>
      </c>
      <c r="AA132" s="66">
        <v>0</v>
      </c>
      <c r="AB132" s="48">
        <f aca="true" t="shared" si="17" ref="AB132:AB195">SUM(S132:AA132)</f>
        <v>127726</v>
      </c>
      <c r="AC132" s="46">
        <f aca="true" t="shared" si="18" ref="AC132:AC195">+Q132-AB132</f>
        <v>-33479</v>
      </c>
      <c r="AD132" s="41"/>
      <c r="AE132" s="66">
        <v>2550000</v>
      </c>
      <c r="AF132" s="66">
        <v>128000</v>
      </c>
      <c r="AG132" s="66">
        <v>52795</v>
      </c>
      <c r="AH132" s="66">
        <v>2043</v>
      </c>
      <c r="AI132" s="53">
        <f aca="true" t="shared" si="19" ref="AI132:AI195">SUM(AE132:AH132)</f>
        <v>2732838</v>
      </c>
      <c r="AJ132" s="66">
        <v>3739</v>
      </c>
      <c r="AK132" s="53">
        <f aca="true" t="shared" si="20" ref="AK132:AK195">+AI132-AJ132</f>
        <v>2729099</v>
      </c>
      <c r="AL132" s="41"/>
    </row>
    <row r="133" spans="1:38" ht="22.5" customHeight="1">
      <c r="A133" s="4">
        <f t="shared" si="13"/>
        <v>129</v>
      </c>
      <c r="B133" s="43" t="s">
        <v>314</v>
      </c>
      <c r="C133" s="43">
        <v>9275</v>
      </c>
      <c r="D133" s="65" t="s">
        <v>10</v>
      </c>
      <c r="E133" s="153" t="str">
        <f t="shared" si="15"/>
        <v> </v>
      </c>
      <c r="F133" s="143" t="s">
        <v>327</v>
      </c>
      <c r="G133" s="99">
        <v>30133</v>
      </c>
      <c r="H133" s="66">
        <v>269</v>
      </c>
      <c r="I133" s="66">
        <v>0</v>
      </c>
      <c r="J133" s="66">
        <v>0</v>
      </c>
      <c r="K133" s="66">
        <v>0</v>
      </c>
      <c r="L133" s="66">
        <v>0</v>
      </c>
      <c r="M133" s="66">
        <v>13138</v>
      </c>
      <c r="N133" s="66">
        <v>350</v>
      </c>
      <c r="O133" s="66">
        <v>41162</v>
      </c>
      <c r="P133" s="66">
        <v>927</v>
      </c>
      <c r="Q133" s="53">
        <f t="shared" si="16"/>
        <v>85979</v>
      </c>
      <c r="R133" s="29"/>
      <c r="S133" s="66">
        <v>56458</v>
      </c>
      <c r="T133" s="66">
        <v>5722</v>
      </c>
      <c r="U133" s="66">
        <v>0</v>
      </c>
      <c r="V133" s="66">
        <v>100</v>
      </c>
      <c r="W133" s="66">
        <v>11379</v>
      </c>
      <c r="X133" s="66">
        <v>8016</v>
      </c>
      <c r="Y133" s="66">
        <v>4500</v>
      </c>
      <c r="Z133" s="66">
        <v>0</v>
      </c>
      <c r="AA133" s="66">
        <v>5725</v>
      </c>
      <c r="AB133" s="48">
        <f t="shared" si="17"/>
        <v>91900</v>
      </c>
      <c r="AC133" s="46">
        <f t="shared" si="18"/>
        <v>-5921</v>
      </c>
      <c r="AD133" s="41"/>
      <c r="AE133" s="66">
        <v>2035000</v>
      </c>
      <c r="AF133" s="66">
        <v>0</v>
      </c>
      <c r="AG133" s="66">
        <v>10803</v>
      </c>
      <c r="AH133" s="66">
        <v>0</v>
      </c>
      <c r="AI133" s="53">
        <f t="shared" si="19"/>
        <v>2045803</v>
      </c>
      <c r="AJ133" s="66">
        <v>0</v>
      </c>
      <c r="AK133" s="53">
        <f t="shared" si="20"/>
        <v>2045803</v>
      </c>
      <c r="AL133" s="41"/>
    </row>
    <row r="134" spans="1:38" ht="22.5" customHeight="1">
      <c r="A134" s="4">
        <f aca="true" t="shared" si="21" ref="A134:A197">+A133+1</f>
        <v>130</v>
      </c>
      <c r="B134" s="43" t="s">
        <v>314</v>
      </c>
      <c r="C134" s="43">
        <v>9277</v>
      </c>
      <c r="D134" s="65" t="s">
        <v>11</v>
      </c>
      <c r="E134" s="153">
        <f t="shared" si="15"/>
        <v>1</v>
      </c>
      <c r="F134" s="143" t="s">
        <v>326</v>
      </c>
      <c r="G134" s="99">
        <v>48695</v>
      </c>
      <c r="H134" s="66">
        <v>1531</v>
      </c>
      <c r="I134" s="66">
        <v>7540</v>
      </c>
      <c r="J134" s="66">
        <v>0</v>
      </c>
      <c r="K134" s="66"/>
      <c r="L134" s="66">
        <v>1000</v>
      </c>
      <c r="M134" s="66">
        <v>4074</v>
      </c>
      <c r="N134" s="66">
        <v>28419</v>
      </c>
      <c r="O134" s="66">
        <v>12674</v>
      </c>
      <c r="P134" s="66">
        <v>0</v>
      </c>
      <c r="Q134" s="53">
        <f t="shared" si="16"/>
        <v>103933</v>
      </c>
      <c r="R134" s="29"/>
      <c r="S134" s="66">
        <v>54624</v>
      </c>
      <c r="T134" s="66">
        <v>3558</v>
      </c>
      <c r="U134" s="66">
        <v>0</v>
      </c>
      <c r="V134" s="66">
        <v>6816</v>
      </c>
      <c r="W134" s="66">
        <v>8621</v>
      </c>
      <c r="X134" s="66">
        <v>7332</v>
      </c>
      <c r="Y134" s="66">
        <v>1331</v>
      </c>
      <c r="Z134" s="66">
        <v>3627</v>
      </c>
      <c r="AA134" s="66">
        <v>11167</v>
      </c>
      <c r="AB134" s="48">
        <f t="shared" si="17"/>
        <v>97076</v>
      </c>
      <c r="AC134" s="46">
        <f t="shared" si="18"/>
        <v>6857</v>
      </c>
      <c r="AD134" s="41"/>
      <c r="AE134" s="66">
        <v>1640000</v>
      </c>
      <c r="AF134" s="66">
        <v>120194</v>
      </c>
      <c r="AG134" s="66">
        <v>1363666</v>
      </c>
      <c r="AH134" s="66">
        <v>0</v>
      </c>
      <c r="AI134" s="53">
        <f t="shared" si="19"/>
        <v>3123860</v>
      </c>
      <c r="AJ134" s="66">
        <v>6918</v>
      </c>
      <c r="AK134" s="53">
        <f t="shared" si="20"/>
        <v>3116942</v>
      </c>
      <c r="AL134" s="41"/>
    </row>
    <row r="135" spans="1:38" ht="22.5" customHeight="1">
      <c r="A135" s="4">
        <f t="shared" si="21"/>
        <v>131</v>
      </c>
      <c r="B135" s="43" t="s">
        <v>314</v>
      </c>
      <c r="C135" s="43">
        <v>9293</v>
      </c>
      <c r="D135" s="65" t="s">
        <v>35</v>
      </c>
      <c r="E135" s="153">
        <f t="shared" si="15"/>
        <v>1</v>
      </c>
      <c r="F135" s="143" t="s">
        <v>326</v>
      </c>
      <c r="G135" s="99">
        <v>76455</v>
      </c>
      <c r="H135" s="66">
        <v>2500</v>
      </c>
      <c r="I135" s="66">
        <v>5198</v>
      </c>
      <c r="J135" s="66">
        <v>0</v>
      </c>
      <c r="K135" s="66">
        <v>0</v>
      </c>
      <c r="L135" s="66">
        <v>0</v>
      </c>
      <c r="M135" s="66">
        <v>2248</v>
      </c>
      <c r="N135" s="66">
        <v>1376</v>
      </c>
      <c r="O135" s="66">
        <v>14777</v>
      </c>
      <c r="P135" s="66">
        <v>0</v>
      </c>
      <c r="Q135" s="53">
        <f t="shared" si="16"/>
        <v>102554</v>
      </c>
      <c r="R135" s="29"/>
      <c r="S135" s="66">
        <v>51812</v>
      </c>
      <c r="T135" s="66">
        <v>6951</v>
      </c>
      <c r="U135" s="66">
        <v>1071</v>
      </c>
      <c r="V135" s="66">
        <v>4554</v>
      </c>
      <c r="W135" s="66">
        <v>8604</v>
      </c>
      <c r="X135" s="66">
        <v>21699</v>
      </c>
      <c r="Y135" s="66">
        <v>5172</v>
      </c>
      <c r="Z135" s="66">
        <v>1712</v>
      </c>
      <c r="AA135" s="66">
        <v>1693</v>
      </c>
      <c r="AB135" s="48">
        <f t="shared" si="17"/>
        <v>103268</v>
      </c>
      <c r="AC135" s="46">
        <f t="shared" si="18"/>
        <v>-714</v>
      </c>
      <c r="AD135" s="41"/>
      <c r="AE135" s="66">
        <v>1860000</v>
      </c>
      <c r="AF135" s="66">
        <v>217672</v>
      </c>
      <c r="AG135" s="66">
        <v>40462</v>
      </c>
      <c r="AH135" s="66">
        <v>0</v>
      </c>
      <c r="AI135" s="53">
        <f t="shared" si="19"/>
        <v>2118134</v>
      </c>
      <c r="AJ135" s="66">
        <v>0</v>
      </c>
      <c r="AK135" s="53">
        <f t="shared" si="20"/>
        <v>2118134</v>
      </c>
      <c r="AL135" s="41"/>
    </row>
    <row r="136" spans="1:47" ht="22.5" customHeight="1">
      <c r="A136" s="4">
        <f t="shared" si="21"/>
        <v>132</v>
      </c>
      <c r="B136" s="43" t="s">
        <v>314</v>
      </c>
      <c r="C136" s="43">
        <v>9279</v>
      </c>
      <c r="D136" s="65" t="s">
        <v>15</v>
      </c>
      <c r="E136" s="153">
        <f t="shared" si="15"/>
        <v>1</v>
      </c>
      <c r="F136" s="143" t="s">
        <v>326</v>
      </c>
      <c r="G136" s="99">
        <v>120929</v>
      </c>
      <c r="H136" s="66">
        <v>1009</v>
      </c>
      <c r="I136" s="66"/>
      <c r="J136" s="66">
        <v>0</v>
      </c>
      <c r="K136" s="66">
        <v>0</v>
      </c>
      <c r="L136" s="66">
        <v>9856</v>
      </c>
      <c r="M136" s="66">
        <v>14007</v>
      </c>
      <c r="N136" s="66">
        <v>15697</v>
      </c>
      <c r="O136" s="66">
        <v>2976</v>
      </c>
      <c r="P136" s="66">
        <v>555</v>
      </c>
      <c r="Q136" s="53">
        <f t="shared" si="16"/>
        <v>165029</v>
      </c>
      <c r="R136" s="29"/>
      <c r="S136" s="66">
        <v>58177</v>
      </c>
      <c r="T136" s="66">
        <v>8515</v>
      </c>
      <c r="U136" s="66">
        <v>1420</v>
      </c>
      <c r="V136" s="66">
        <v>56804</v>
      </c>
      <c r="W136" s="66">
        <v>23710</v>
      </c>
      <c r="X136" s="66">
        <v>34010</v>
      </c>
      <c r="Y136" s="66">
        <v>14594</v>
      </c>
      <c r="Z136" s="66">
        <v>0</v>
      </c>
      <c r="AA136" s="66">
        <v>0</v>
      </c>
      <c r="AB136" s="48">
        <f t="shared" si="17"/>
        <v>197230</v>
      </c>
      <c r="AC136" s="46">
        <f t="shared" si="18"/>
        <v>-32201</v>
      </c>
      <c r="AD136" s="41"/>
      <c r="AE136" s="66">
        <v>2560000</v>
      </c>
      <c r="AF136" s="66">
        <v>0</v>
      </c>
      <c r="AG136" s="66">
        <v>328703</v>
      </c>
      <c r="AH136" s="66">
        <v>1748</v>
      </c>
      <c r="AI136" s="53">
        <f t="shared" si="19"/>
        <v>2890451</v>
      </c>
      <c r="AJ136" s="66">
        <v>0</v>
      </c>
      <c r="AK136" s="53">
        <f t="shared" si="20"/>
        <v>2890451</v>
      </c>
      <c r="AL136" s="41"/>
      <c r="AU136" s="20"/>
    </row>
    <row r="137" spans="1:38" ht="22.5" customHeight="1">
      <c r="A137" s="4">
        <f t="shared" si="21"/>
        <v>133</v>
      </c>
      <c r="B137" s="43" t="s">
        <v>314</v>
      </c>
      <c r="C137" s="43">
        <v>9340</v>
      </c>
      <c r="D137" s="65" t="s">
        <v>57</v>
      </c>
      <c r="E137" s="153">
        <f t="shared" si="15"/>
        <v>1</v>
      </c>
      <c r="F137" s="143" t="s">
        <v>326</v>
      </c>
      <c r="G137" s="99">
        <v>336485</v>
      </c>
      <c r="H137" s="66">
        <v>0</v>
      </c>
      <c r="I137" s="66">
        <v>3294</v>
      </c>
      <c r="J137" s="66">
        <v>0</v>
      </c>
      <c r="K137" s="66">
        <v>2500</v>
      </c>
      <c r="L137" s="66">
        <v>39506</v>
      </c>
      <c r="M137" s="66">
        <v>2687</v>
      </c>
      <c r="N137" s="66">
        <v>2273</v>
      </c>
      <c r="O137" s="66">
        <v>1755</v>
      </c>
      <c r="P137" s="66"/>
      <c r="Q137" s="53">
        <f t="shared" si="16"/>
        <v>388500</v>
      </c>
      <c r="R137" s="10"/>
      <c r="S137" s="66">
        <v>68529</v>
      </c>
      <c r="T137" s="66">
        <v>26000</v>
      </c>
      <c r="U137" s="66">
        <v>914</v>
      </c>
      <c r="V137" s="66">
        <v>144087</v>
      </c>
      <c r="W137" s="66">
        <v>14986</v>
      </c>
      <c r="X137" s="66">
        <v>122260</v>
      </c>
      <c r="Y137" s="66">
        <v>5156</v>
      </c>
      <c r="Z137" s="66">
        <v>8300</v>
      </c>
      <c r="AA137" s="66">
        <v>0</v>
      </c>
      <c r="AB137" s="48">
        <f t="shared" si="17"/>
        <v>390232</v>
      </c>
      <c r="AC137" s="46">
        <f t="shared" si="18"/>
        <v>-1732</v>
      </c>
      <c r="AD137" s="41"/>
      <c r="AE137" s="66">
        <v>965444</v>
      </c>
      <c r="AF137" s="66">
        <v>49098</v>
      </c>
      <c r="AG137" s="66">
        <v>1120386</v>
      </c>
      <c r="AH137" s="66">
        <v>1511</v>
      </c>
      <c r="AI137" s="53">
        <f t="shared" si="19"/>
        <v>2136439</v>
      </c>
      <c r="AJ137" s="66">
        <v>195909</v>
      </c>
      <c r="AK137" s="53">
        <f t="shared" si="20"/>
        <v>1940530</v>
      </c>
      <c r="AL137" s="41"/>
    </row>
    <row r="138" spans="1:47" ht="22.5" customHeight="1">
      <c r="A138" s="4">
        <f t="shared" si="21"/>
        <v>134</v>
      </c>
      <c r="B138" s="43" t="s">
        <v>314</v>
      </c>
      <c r="C138" s="43">
        <v>9343</v>
      </c>
      <c r="D138" s="65" t="s">
        <v>58</v>
      </c>
      <c r="E138" s="153">
        <f t="shared" si="15"/>
        <v>1</v>
      </c>
      <c r="F138" s="143" t="s">
        <v>326</v>
      </c>
      <c r="G138" s="99">
        <v>25120</v>
      </c>
      <c r="H138" s="66">
        <v>0</v>
      </c>
      <c r="I138" s="66">
        <v>100</v>
      </c>
      <c r="J138" s="66">
        <v>0</v>
      </c>
      <c r="K138" s="66">
        <v>0</v>
      </c>
      <c r="L138" s="66">
        <v>0</v>
      </c>
      <c r="M138" s="66">
        <v>28894</v>
      </c>
      <c r="N138" s="66">
        <v>113</v>
      </c>
      <c r="O138" s="66">
        <v>2645</v>
      </c>
      <c r="P138" s="66">
        <v>1798</v>
      </c>
      <c r="Q138" s="53">
        <f t="shared" si="16"/>
        <v>58670</v>
      </c>
      <c r="R138" s="29"/>
      <c r="S138" s="66">
        <v>845</v>
      </c>
      <c r="T138" s="66"/>
      <c r="U138" s="66">
        <v>128</v>
      </c>
      <c r="V138" s="66">
        <v>0</v>
      </c>
      <c r="W138" s="66">
        <v>12948</v>
      </c>
      <c r="X138" s="66">
        <v>13129</v>
      </c>
      <c r="Y138" s="66">
        <v>4100</v>
      </c>
      <c r="Z138" s="66">
        <v>0</v>
      </c>
      <c r="AA138" s="66">
        <v>0</v>
      </c>
      <c r="AB138" s="48">
        <f t="shared" si="17"/>
        <v>31150</v>
      </c>
      <c r="AC138" s="46">
        <f t="shared" si="18"/>
        <v>27520</v>
      </c>
      <c r="AD138" s="41"/>
      <c r="AE138" s="66">
        <v>1500000</v>
      </c>
      <c r="AF138" s="66">
        <v>54500</v>
      </c>
      <c r="AG138" s="66">
        <v>40747</v>
      </c>
      <c r="AH138" s="66">
        <v>0</v>
      </c>
      <c r="AI138" s="53">
        <f t="shared" si="19"/>
        <v>1595247</v>
      </c>
      <c r="AJ138" s="66">
        <v>0</v>
      </c>
      <c r="AK138" s="53">
        <f t="shared" si="20"/>
        <v>1595247</v>
      </c>
      <c r="AL138" s="41"/>
      <c r="AU138" s="20"/>
    </row>
    <row r="139" spans="1:47" ht="22.5" customHeight="1">
      <c r="A139" s="4">
        <f t="shared" si="21"/>
        <v>135</v>
      </c>
      <c r="B139" s="43" t="s">
        <v>314</v>
      </c>
      <c r="C139" s="43">
        <v>9350</v>
      </c>
      <c r="D139" s="65" t="s">
        <v>239</v>
      </c>
      <c r="E139" s="153">
        <f t="shared" si="15"/>
        <v>1</v>
      </c>
      <c r="F139" s="143" t="s">
        <v>326</v>
      </c>
      <c r="G139" s="99">
        <v>154896</v>
      </c>
      <c r="H139" s="66">
        <v>746</v>
      </c>
      <c r="I139" s="66">
        <v>2290</v>
      </c>
      <c r="J139" s="66">
        <v>0</v>
      </c>
      <c r="K139" s="66">
        <v>3000</v>
      </c>
      <c r="L139" s="66">
        <v>0</v>
      </c>
      <c r="M139" s="66">
        <v>0</v>
      </c>
      <c r="N139" s="66">
        <v>10662</v>
      </c>
      <c r="O139" s="66">
        <v>87</v>
      </c>
      <c r="P139" s="66">
        <v>19800</v>
      </c>
      <c r="Q139" s="53">
        <f t="shared" si="16"/>
        <v>191481</v>
      </c>
      <c r="R139" s="7"/>
      <c r="S139" s="66">
        <v>53313</v>
      </c>
      <c r="T139" s="66">
        <v>15600</v>
      </c>
      <c r="U139" s="66">
        <v>5401</v>
      </c>
      <c r="V139" s="66">
        <v>1444</v>
      </c>
      <c r="W139" s="66">
        <v>23938</v>
      </c>
      <c r="X139" s="66">
        <v>19668</v>
      </c>
      <c r="Y139" s="66">
        <v>8819</v>
      </c>
      <c r="Z139" s="66">
        <v>980</v>
      </c>
      <c r="AA139" s="66">
        <v>796</v>
      </c>
      <c r="AB139" s="48">
        <f t="shared" si="17"/>
        <v>129959</v>
      </c>
      <c r="AC139" s="46">
        <f t="shared" si="18"/>
        <v>61522</v>
      </c>
      <c r="AD139" s="41"/>
      <c r="AE139" s="66">
        <v>2011718</v>
      </c>
      <c r="AF139" s="66">
        <v>35813</v>
      </c>
      <c r="AG139" s="66">
        <v>287862</v>
      </c>
      <c r="AH139" s="66">
        <v>0</v>
      </c>
      <c r="AI139" s="53">
        <f t="shared" si="19"/>
        <v>2335393</v>
      </c>
      <c r="AJ139" s="66">
        <v>187687</v>
      </c>
      <c r="AK139" s="53">
        <f t="shared" si="20"/>
        <v>2147706</v>
      </c>
      <c r="AL139" s="41"/>
      <c r="AU139" s="20"/>
    </row>
    <row r="140" spans="1:47" ht="22.5" customHeight="1">
      <c r="A140" s="4">
        <f t="shared" si="21"/>
        <v>136</v>
      </c>
      <c r="B140" s="43" t="s">
        <v>314</v>
      </c>
      <c r="C140" s="43">
        <v>9261</v>
      </c>
      <c r="D140" s="65" t="s">
        <v>5</v>
      </c>
      <c r="E140" s="153" t="str">
        <f t="shared" si="15"/>
        <v> </v>
      </c>
      <c r="F140" s="143" t="s">
        <v>327</v>
      </c>
      <c r="G140" s="99">
        <v>37106</v>
      </c>
      <c r="H140" s="66">
        <v>0</v>
      </c>
      <c r="I140" s="66">
        <v>0</v>
      </c>
      <c r="J140" s="66">
        <v>0</v>
      </c>
      <c r="K140" s="66">
        <v>0</v>
      </c>
      <c r="L140" s="66">
        <v>0</v>
      </c>
      <c r="M140" s="66">
        <v>14933</v>
      </c>
      <c r="N140" s="66">
        <v>3780</v>
      </c>
      <c r="O140" s="66">
        <v>0</v>
      </c>
      <c r="P140" s="66">
        <v>0</v>
      </c>
      <c r="Q140" s="53">
        <f t="shared" si="16"/>
        <v>55819</v>
      </c>
      <c r="R140" s="29"/>
      <c r="S140" s="66">
        <v>0</v>
      </c>
      <c r="T140" s="66">
        <v>0</v>
      </c>
      <c r="U140" s="66">
        <v>0</v>
      </c>
      <c r="V140" s="66">
        <v>16921</v>
      </c>
      <c r="W140" s="66">
        <v>6905</v>
      </c>
      <c r="X140" s="66">
        <v>14666</v>
      </c>
      <c r="Y140" s="66">
        <v>10254</v>
      </c>
      <c r="Z140" s="66">
        <v>0</v>
      </c>
      <c r="AA140" s="66">
        <v>0</v>
      </c>
      <c r="AB140" s="48">
        <f t="shared" si="17"/>
        <v>48746</v>
      </c>
      <c r="AC140" s="46">
        <f t="shared" si="18"/>
        <v>7073</v>
      </c>
      <c r="AD140" s="41"/>
      <c r="AE140" s="66">
        <v>446381</v>
      </c>
      <c r="AF140" s="66">
        <v>2700</v>
      </c>
      <c r="AG140" s="66">
        <v>209473</v>
      </c>
      <c r="AH140" s="66">
        <v>2400</v>
      </c>
      <c r="AI140" s="53">
        <f t="shared" si="19"/>
        <v>660954</v>
      </c>
      <c r="AJ140" s="66">
        <v>0</v>
      </c>
      <c r="AK140" s="53">
        <f t="shared" si="20"/>
        <v>660954</v>
      </c>
      <c r="AL140" s="41"/>
      <c r="AU140" s="20"/>
    </row>
    <row r="141" spans="1:38" ht="22.5" customHeight="1">
      <c r="A141" s="4">
        <f t="shared" si="21"/>
        <v>137</v>
      </c>
      <c r="B141" s="43" t="s">
        <v>314</v>
      </c>
      <c r="C141" s="43">
        <v>15266</v>
      </c>
      <c r="D141" s="65" t="s">
        <v>231</v>
      </c>
      <c r="E141" s="153" t="str">
        <f t="shared" si="15"/>
        <v> </v>
      </c>
      <c r="F141" s="143" t="s">
        <v>327</v>
      </c>
      <c r="G141" s="99">
        <v>47279</v>
      </c>
      <c r="H141" s="66">
        <v>0</v>
      </c>
      <c r="I141" s="66">
        <v>371</v>
      </c>
      <c r="J141" s="66">
        <v>0</v>
      </c>
      <c r="K141" s="66">
        <v>500</v>
      </c>
      <c r="L141" s="66">
        <v>0</v>
      </c>
      <c r="M141" s="66">
        <v>15982</v>
      </c>
      <c r="N141" s="66">
        <v>1600</v>
      </c>
      <c r="O141" s="66">
        <v>3067</v>
      </c>
      <c r="P141" s="66">
        <v>536</v>
      </c>
      <c r="Q141" s="53">
        <f t="shared" si="16"/>
        <v>69335</v>
      </c>
      <c r="R141" s="29"/>
      <c r="S141" s="66">
        <v>0</v>
      </c>
      <c r="T141" s="66">
        <v>0</v>
      </c>
      <c r="U141" s="66">
        <v>0</v>
      </c>
      <c r="V141" s="66">
        <v>16004</v>
      </c>
      <c r="W141" s="66">
        <v>15826</v>
      </c>
      <c r="X141" s="66">
        <v>10466</v>
      </c>
      <c r="Y141" s="66">
        <v>31993</v>
      </c>
      <c r="Z141" s="66">
        <v>0</v>
      </c>
      <c r="AA141" s="66">
        <v>0</v>
      </c>
      <c r="AB141" s="48">
        <f t="shared" si="17"/>
        <v>74289</v>
      </c>
      <c r="AC141" s="46">
        <f t="shared" si="18"/>
        <v>-4954</v>
      </c>
      <c r="AD141" s="41"/>
      <c r="AE141" s="66">
        <v>1145000</v>
      </c>
      <c r="AF141" s="66">
        <v>14533</v>
      </c>
      <c r="AG141" s="66">
        <v>42971</v>
      </c>
      <c r="AH141" s="66">
        <v>0</v>
      </c>
      <c r="AI141" s="53">
        <f t="shared" si="19"/>
        <v>1202504</v>
      </c>
      <c r="AJ141" s="66">
        <v>3625</v>
      </c>
      <c r="AK141" s="53">
        <f t="shared" si="20"/>
        <v>1198879</v>
      </c>
      <c r="AL141" s="41"/>
    </row>
    <row r="142" spans="1:38" ht="22.5" customHeight="1">
      <c r="A142" s="4">
        <f t="shared" si="21"/>
        <v>138</v>
      </c>
      <c r="B142" s="43" t="s">
        <v>314</v>
      </c>
      <c r="C142" s="43">
        <v>9296</v>
      </c>
      <c r="D142" s="65" t="s">
        <v>36</v>
      </c>
      <c r="E142" s="153">
        <f aca="true" t="shared" si="22" ref="E142:E173">IF(F142="Y",1," ")</f>
        <v>1</v>
      </c>
      <c r="F142" s="143" t="s">
        <v>326</v>
      </c>
      <c r="G142" s="99">
        <v>41006</v>
      </c>
      <c r="H142" s="66">
        <v>0</v>
      </c>
      <c r="I142" s="66">
        <v>645</v>
      </c>
      <c r="J142" s="66">
        <v>0</v>
      </c>
      <c r="K142" s="66">
        <v>0</v>
      </c>
      <c r="L142" s="66">
        <v>0</v>
      </c>
      <c r="M142" s="66">
        <v>66162</v>
      </c>
      <c r="N142" s="66">
        <v>2955</v>
      </c>
      <c r="O142" s="66">
        <v>6035</v>
      </c>
      <c r="P142" s="66">
        <v>13840</v>
      </c>
      <c r="Q142" s="53">
        <f t="shared" si="16"/>
        <v>130643</v>
      </c>
      <c r="R142" s="29"/>
      <c r="S142" s="66">
        <v>57955</v>
      </c>
      <c r="T142" s="66">
        <v>26000</v>
      </c>
      <c r="U142" s="66">
        <v>2455</v>
      </c>
      <c r="V142" s="66">
        <v>0</v>
      </c>
      <c r="W142" s="66">
        <v>20906</v>
      </c>
      <c r="X142" s="66">
        <v>15980</v>
      </c>
      <c r="Y142" s="66">
        <v>977</v>
      </c>
      <c r="Z142" s="66"/>
      <c r="AA142" s="66">
        <v>8248</v>
      </c>
      <c r="AB142" s="48">
        <f t="shared" si="17"/>
        <v>132521</v>
      </c>
      <c r="AC142" s="46">
        <f t="shared" si="18"/>
        <v>-1878</v>
      </c>
      <c r="AD142" s="41"/>
      <c r="AE142" s="66">
        <v>0</v>
      </c>
      <c r="AF142" s="66">
        <v>0</v>
      </c>
      <c r="AG142" s="66">
        <v>86820</v>
      </c>
      <c r="AH142" s="66">
        <v>0</v>
      </c>
      <c r="AI142" s="53">
        <f t="shared" si="19"/>
        <v>86820</v>
      </c>
      <c r="AJ142" s="66">
        <v>29733</v>
      </c>
      <c r="AK142" s="53">
        <f t="shared" si="20"/>
        <v>57087</v>
      </c>
      <c r="AL142" s="41"/>
    </row>
    <row r="143" spans="1:38" ht="22.5" customHeight="1">
      <c r="A143" s="4">
        <f t="shared" si="21"/>
        <v>139</v>
      </c>
      <c r="B143" s="43" t="s">
        <v>314</v>
      </c>
      <c r="C143" s="43">
        <v>9280</v>
      </c>
      <c r="D143" s="65" t="s">
        <v>7</v>
      </c>
      <c r="E143" s="153">
        <f t="shared" si="22"/>
        <v>1</v>
      </c>
      <c r="F143" s="143" t="s">
        <v>326</v>
      </c>
      <c r="G143" s="99">
        <v>139973</v>
      </c>
      <c r="H143" s="66"/>
      <c r="I143" s="66">
        <v>31933</v>
      </c>
      <c r="J143" s="66">
        <v>0</v>
      </c>
      <c r="K143" s="66">
        <v>1181</v>
      </c>
      <c r="L143" s="66"/>
      <c r="M143" s="66">
        <v>16574</v>
      </c>
      <c r="N143" s="66">
        <v>4308</v>
      </c>
      <c r="O143" s="66">
        <v>298</v>
      </c>
      <c r="P143" s="66">
        <v>0</v>
      </c>
      <c r="Q143" s="53">
        <f t="shared" si="16"/>
        <v>194267</v>
      </c>
      <c r="R143" s="29"/>
      <c r="S143" s="66">
        <v>56128</v>
      </c>
      <c r="T143" s="66">
        <v>200</v>
      </c>
      <c r="U143" s="66">
        <v>19125</v>
      </c>
      <c r="V143" s="66">
        <v>20639</v>
      </c>
      <c r="W143" s="66">
        <v>11637</v>
      </c>
      <c r="X143" s="66">
        <v>12395</v>
      </c>
      <c r="Y143" s="66">
        <v>5384</v>
      </c>
      <c r="Z143" s="66">
        <v>24880</v>
      </c>
      <c r="AA143" s="66">
        <v>17870</v>
      </c>
      <c r="AB143" s="48">
        <f t="shared" si="17"/>
        <v>168258</v>
      </c>
      <c r="AC143" s="46">
        <f t="shared" si="18"/>
        <v>26009</v>
      </c>
      <c r="AD143" s="41"/>
      <c r="AE143" s="66">
        <v>2350000</v>
      </c>
      <c r="AF143" s="66">
        <v>84843</v>
      </c>
      <c r="AG143" s="66">
        <v>144699</v>
      </c>
      <c r="AH143" s="66">
        <v>3395</v>
      </c>
      <c r="AI143" s="53">
        <f t="shared" si="19"/>
        <v>2582937</v>
      </c>
      <c r="AJ143" s="66">
        <v>3799</v>
      </c>
      <c r="AK143" s="53">
        <f t="shared" si="20"/>
        <v>2579138</v>
      </c>
      <c r="AL143" s="41"/>
    </row>
    <row r="144" spans="1:38" ht="22.5" customHeight="1">
      <c r="A144" s="4">
        <f t="shared" si="21"/>
        <v>140</v>
      </c>
      <c r="B144" s="43" t="s">
        <v>314</v>
      </c>
      <c r="C144" s="43">
        <v>9299</v>
      </c>
      <c r="D144" s="65" t="s">
        <v>20</v>
      </c>
      <c r="E144" s="153">
        <f t="shared" si="22"/>
        <v>1</v>
      </c>
      <c r="F144" s="143" t="s">
        <v>326</v>
      </c>
      <c r="G144" s="99">
        <v>133931</v>
      </c>
      <c r="H144" s="66">
        <v>0</v>
      </c>
      <c r="I144" s="66">
        <v>8135</v>
      </c>
      <c r="J144" s="66"/>
      <c r="K144" s="66"/>
      <c r="L144" s="66">
        <v>40</v>
      </c>
      <c r="M144" s="66">
        <v>36000</v>
      </c>
      <c r="N144" s="66">
        <v>3562</v>
      </c>
      <c r="O144" s="66">
        <v>313</v>
      </c>
      <c r="P144" s="66">
        <v>0</v>
      </c>
      <c r="Q144" s="53">
        <f t="shared" si="16"/>
        <v>181981</v>
      </c>
      <c r="R144" s="29"/>
      <c r="S144" s="66">
        <v>53063</v>
      </c>
      <c r="T144" s="66">
        <v>0</v>
      </c>
      <c r="U144" s="66">
        <v>28529</v>
      </c>
      <c r="V144" s="66">
        <v>12715</v>
      </c>
      <c r="W144" s="66">
        <v>28682</v>
      </c>
      <c r="X144" s="66">
        <v>62341</v>
      </c>
      <c r="Y144" s="66">
        <v>3963</v>
      </c>
      <c r="Z144" s="66">
        <v>2325</v>
      </c>
      <c r="AA144" s="66">
        <v>7019</v>
      </c>
      <c r="AB144" s="48">
        <f t="shared" si="17"/>
        <v>198637</v>
      </c>
      <c r="AC144" s="46">
        <f t="shared" si="18"/>
        <v>-16656</v>
      </c>
      <c r="AD144" s="41"/>
      <c r="AE144" s="66">
        <v>713263</v>
      </c>
      <c r="AF144" s="66">
        <v>30164</v>
      </c>
      <c r="AG144" s="66">
        <v>114771</v>
      </c>
      <c r="AH144" s="66">
        <v>3379</v>
      </c>
      <c r="AI144" s="53">
        <f t="shared" si="19"/>
        <v>861577</v>
      </c>
      <c r="AJ144" s="66">
        <v>2502</v>
      </c>
      <c r="AK144" s="53">
        <f t="shared" si="20"/>
        <v>859075</v>
      </c>
      <c r="AL144" s="41"/>
    </row>
    <row r="145" spans="1:38" ht="22.5" customHeight="1">
      <c r="A145" s="4">
        <f t="shared" si="21"/>
        <v>141</v>
      </c>
      <c r="B145" s="43" t="s">
        <v>314</v>
      </c>
      <c r="C145" s="43">
        <v>9281</v>
      </c>
      <c r="D145" s="65" t="s">
        <v>8</v>
      </c>
      <c r="E145" s="153">
        <f t="shared" si="22"/>
        <v>1</v>
      </c>
      <c r="F145" s="143" t="s">
        <v>326</v>
      </c>
      <c r="G145" s="99">
        <v>87397</v>
      </c>
      <c r="H145" s="66">
        <v>1197</v>
      </c>
      <c r="I145" s="66">
        <v>8771</v>
      </c>
      <c r="J145" s="66">
        <v>0</v>
      </c>
      <c r="K145" s="66"/>
      <c r="L145" s="66">
        <v>0</v>
      </c>
      <c r="M145" s="66">
        <v>67121</v>
      </c>
      <c r="N145" s="66">
        <v>3943</v>
      </c>
      <c r="O145" s="66">
        <v>3557</v>
      </c>
      <c r="P145" s="66">
        <v>4653</v>
      </c>
      <c r="Q145" s="53">
        <f t="shared" si="16"/>
        <v>176639</v>
      </c>
      <c r="R145" s="29"/>
      <c r="S145" s="66">
        <v>54967</v>
      </c>
      <c r="T145" s="66">
        <v>26000</v>
      </c>
      <c r="U145" s="66">
        <v>-2465</v>
      </c>
      <c r="V145" s="66">
        <v>10303</v>
      </c>
      <c r="W145" s="66">
        <v>20364</v>
      </c>
      <c r="X145" s="66">
        <v>24381</v>
      </c>
      <c r="Y145" s="66">
        <v>12729</v>
      </c>
      <c r="Z145" s="66">
        <v>10804</v>
      </c>
      <c r="AA145" s="66">
        <v>14392</v>
      </c>
      <c r="AB145" s="48">
        <f t="shared" si="17"/>
        <v>171475</v>
      </c>
      <c r="AC145" s="46">
        <f t="shared" si="18"/>
        <v>5164</v>
      </c>
      <c r="AD145" s="41"/>
      <c r="AE145" s="66">
        <v>1250000</v>
      </c>
      <c r="AF145" s="66">
        <v>22839</v>
      </c>
      <c r="AG145" s="66">
        <v>96738</v>
      </c>
      <c r="AH145" s="66"/>
      <c r="AI145" s="53">
        <f t="shared" si="19"/>
        <v>1369577</v>
      </c>
      <c r="AJ145" s="66">
        <v>61799</v>
      </c>
      <c r="AK145" s="53">
        <f t="shared" si="20"/>
        <v>1307778</v>
      </c>
      <c r="AL145" s="41"/>
    </row>
    <row r="146" spans="1:38" ht="22.5" customHeight="1">
      <c r="A146" s="4">
        <f t="shared" si="21"/>
        <v>142</v>
      </c>
      <c r="B146" s="43" t="s">
        <v>314</v>
      </c>
      <c r="C146" s="43">
        <v>18299</v>
      </c>
      <c r="D146" s="65" t="s">
        <v>298</v>
      </c>
      <c r="E146" s="153">
        <f t="shared" si="22"/>
        <v>1</v>
      </c>
      <c r="F146" s="143" t="s">
        <v>326</v>
      </c>
      <c r="G146" s="99">
        <v>61817</v>
      </c>
      <c r="H146" s="66">
        <v>0</v>
      </c>
      <c r="I146" s="66">
        <v>6432</v>
      </c>
      <c r="J146" s="66">
        <v>0</v>
      </c>
      <c r="K146" s="66"/>
      <c r="L146" s="66">
        <v>0</v>
      </c>
      <c r="M146" s="66">
        <v>0</v>
      </c>
      <c r="N146" s="66">
        <v>0</v>
      </c>
      <c r="O146" s="66">
        <v>0</v>
      </c>
      <c r="P146" s="66">
        <v>11</v>
      </c>
      <c r="Q146" s="53">
        <f t="shared" si="16"/>
        <v>68260</v>
      </c>
      <c r="R146" s="10"/>
      <c r="S146" s="66"/>
      <c r="T146" s="66">
        <v>0</v>
      </c>
      <c r="U146" s="66">
        <v>0</v>
      </c>
      <c r="V146" s="66">
        <v>46058</v>
      </c>
      <c r="W146" s="66"/>
      <c r="X146" s="66">
        <v>14768</v>
      </c>
      <c r="Y146" s="66">
        <v>9801</v>
      </c>
      <c r="Z146" s="66">
        <v>3082</v>
      </c>
      <c r="AA146" s="66">
        <v>0</v>
      </c>
      <c r="AB146" s="48">
        <f t="shared" si="17"/>
        <v>73709</v>
      </c>
      <c r="AC146" s="46">
        <f t="shared" si="18"/>
        <v>-5449</v>
      </c>
      <c r="AD146" s="41"/>
      <c r="AE146" s="66">
        <v>0</v>
      </c>
      <c r="AF146" s="66">
        <v>0</v>
      </c>
      <c r="AG146" s="66">
        <v>0</v>
      </c>
      <c r="AH146" s="66">
        <v>0</v>
      </c>
      <c r="AI146" s="53">
        <f t="shared" si="19"/>
        <v>0</v>
      </c>
      <c r="AJ146" s="66">
        <v>0</v>
      </c>
      <c r="AK146" s="53">
        <f t="shared" si="20"/>
        <v>0</v>
      </c>
      <c r="AL146" s="41"/>
    </row>
    <row r="147" spans="1:38" ht="22.5" customHeight="1">
      <c r="A147" s="4">
        <f t="shared" si="21"/>
        <v>143</v>
      </c>
      <c r="B147" s="43" t="s">
        <v>314</v>
      </c>
      <c r="C147" s="43">
        <v>18304</v>
      </c>
      <c r="D147" s="65" t="s">
        <v>297</v>
      </c>
      <c r="E147" s="153">
        <f t="shared" si="22"/>
        <v>1</v>
      </c>
      <c r="F147" s="143" t="s">
        <v>326</v>
      </c>
      <c r="G147" s="99">
        <v>23111</v>
      </c>
      <c r="H147" s="66">
        <v>0</v>
      </c>
      <c r="I147" s="66">
        <v>4859</v>
      </c>
      <c r="J147" s="66">
        <v>0</v>
      </c>
      <c r="K147" s="66">
        <v>2733</v>
      </c>
      <c r="L147" s="66">
        <v>0</v>
      </c>
      <c r="M147" s="66">
        <v>0</v>
      </c>
      <c r="N147" s="66">
        <v>0</v>
      </c>
      <c r="O147" s="66">
        <v>0</v>
      </c>
      <c r="P147" s="66">
        <v>0</v>
      </c>
      <c r="Q147" s="53">
        <f t="shared" si="16"/>
        <v>30703</v>
      </c>
      <c r="R147" s="10"/>
      <c r="S147" s="66">
        <v>5300</v>
      </c>
      <c r="T147" s="66">
        <v>0</v>
      </c>
      <c r="U147" s="66">
        <v>1200</v>
      </c>
      <c r="V147" s="66">
        <v>2400</v>
      </c>
      <c r="W147" s="66">
        <v>0</v>
      </c>
      <c r="X147" s="66">
        <v>4802</v>
      </c>
      <c r="Y147" s="66">
        <v>0</v>
      </c>
      <c r="Z147" s="66">
        <v>2522</v>
      </c>
      <c r="AA147" s="66">
        <v>11294</v>
      </c>
      <c r="AB147" s="48">
        <f t="shared" si="17"/>
        <v>27518</v>
      </c>
      <c r="AC147" s="46">
        <f t="shared" si="18"/>
        <v>3185</v>
      </c>
      <c r="AD147" s="41"/>
      <c r="AE147" s="66">
        <v>0</v>
      </c>
      <c r="AF147" s="66">
        <v>5393</v>
      </c>
      <c r="AG147" s="66">
        <v>400</v>
      </c>
      <c r="AH147" s="66">
        <v>0</v>
      </c>
      <c r="AI147" s="53">
        <f t="shared" si="19"/>
        <v>5793</v>
      </c>
      <c r="AJ147" s="66">
        <v>0</v>
      </c>
      <c r="AK147" s="53">
        <f t="shared" si="20"/>
        <v>5793</v>
      </c>
      <c r="AL147" s="41"/>
    </row>
    <row r="148" spans="1:38" ht="22.5" customHeight="1">
      <c r="A148" s="4">
        <f t="shared" si="21"/>
        <v>144</v>
      </c>
      <c r="B148" s="43" t="s">
        <v>314</v>
      </c>
      <c r="C148" s="43">
        <v>9300</v>
      </c>
      <c r="D148" s="65" t="s">
        <v>270</v>
      </c>
      <c r="E148" s="153">
        <f t="shared" si="22"/>
        <v>1</v>
      </c>
      <c r="F148" s="143" t="s">
        <v>326</v>
      </c>
      <c r="G148" s="99">
        <v>213160</v>
      </c>
      <c r="H148" s="66">
        <v>0</v>
      </c>
      <c r="I148" s="66">
        <v>2308</v>
      </c>
      <c r="J148" s="66">
        <v>0</v>
      </c>
      <c r="K148" s="66">
        <v>15226</v>
      </c>
      <c r="L148" s="66">
        <v>0</v>
      </c>
      <c r="M148" s="66">
        <v>29115</v>
      </c>
      <c r="N148" s="66">
        <v>3548</v>
      </c>
      <c r="O148" s="66">
        <v>0</v>
      </c>
      <c r="P148" s="66">
        <v>0</v>
      </c>
      <c r="Q148" s="53">
        <f t="shared" si="16"/>
        <v>263357</v>
      </c>
      <c r="R148" s="10"/>
      <c r="S148" s="66">
        <v>56350</v>
      </c>
      <c r="T148" s="66">
        <v>3822</v>
      </c>
      <c r="U148" s="66">
        <v>11289</v>
      </c>
      <c r="V148" s="66">
        <v>36694</v>
      </c>
      <c r="W148" s="66">
        <v>66705</v>
      </c>
      <c r="X148" s="66">
        <v>44730</v>
      </c>
      <c r="Y148" s="66">
        <v>23747</v>
      </c>
      <c r="Z148" s="66">
        <v>9409</v>
      </c>
      <c r="AA148" s="66">
        <v>-3258</v>
      </c>
      <c r="AB148" s="48">
        <f t="shared" si="17"/>
        <v>249488</v>
      </c>
      <c r="AC148" s="46">
        <f t="shared" si="18"/>
        <v>13869</v>
      </c>
      <c r="AD148" s="41"/>
      <c r="AE148" s="66">
        <v>4338100</v>
      </c>
      <c r="AF148" s="66">
        <v>60365</v>
      </c>
      <c r="AG148" s="66">
        <v>90282</v>
      </c>
      <c r="AH148" s="66">
        <v>19140</v>
      </c>
      <c r="AI148" s="53">
        <f t="shared" si="19"/>
        <v>4507887</v>
      </c>
      <c r="AJ148" s="66">
        <v>16041</v>
      </c>
      <c r="AK148" s="53">
        <f t="shared" si="20"/>
        <v>4491846</v>
      </c>
      <c r="AL148" s="41"/>
    </row>
    <row r="149" spans="1:38" ht="22.5" customHeight="1">
      <c r="A149" s="4">
        <f t="shared" si="21"/>
        <v>145</v>
      </c>
      <c r="B149" s="43" t="s">
        <v>314</v>
      </c>
      <c r="C149" s="43">
        <v>9303</v>
      </c>
      <c r="D149" s="65" t="s">
        <v>237</v>
      </c>
      <c r="E149" s="153">
        <f t="shared" si="22"/>
        <v>1</v>
      </c>
      <c r="F149" s="143" t="s">
        <v>326</v>
      </c>
      <c r="G149" s="99">
        <v>46132</v>
      </c>
      <c r="H149" s="66">
        <v>306</v>
      </c>
      <c r="I149" s="66">
        <v>0</v>
      </c>
      <c r="J149" s="66">
        <v>0</v>
      </c>
      <c r="K149" s="66">
        <v>0</v>
      </c>
      <c r="L149" s="66">
        <v>0</v>
      </c>
      <c r="M149" s="66">
        <v>30165</v>
      </c>
      <c r="N149" s="66">
        <v>477</v>
      </c>
      <c r="O149" s="66">
        <v>47675</v>
      </c>
      <c r="P149" s="66">
        <v>6100</v>
      </c>
      <c r="Q149" s="53">
        <f t="shared" si="16"/>
        <v>130855</v>
      </c>
      <c r="R149" s="29"/>
      <c r="S149" s="66">
        <v>54502</v>
      </c>
      <c r="T149" s="66">
        <v>0</v>
      </c>
      <c r="U149" s="66">
        <v>3120</v>
      </c>
      <c r="V149" s="66">
        <v>6382</v>
      </c>
      <c r="W149" s="66">
        <v>53099</v>
      </c>
      <c r="X149" s="66">
        <v>19372</v>
      </c>
      <c r="Y149" s="66">
        <v>0</v>
      </c>
      <c r="Z149" s="66">
        <v>306</v>
      </c>
      <c r="AA149" s="66"/>
      <c r="AB149" s="48">
        <f t="shared" si="17"/>
        <v>136781</v>
      </c>
      <c r="AC149" s="46">
        <f t="shared" si="18"/>
        <v>-5926</v>
      </c>
      <c r="AD149" s="41"/>
      <c r="AE149" s="66">
        <v>2684500</v>
      </c>
      <c r="AF149" s="66">
        <v>75515</v>
      </c>
      <c r="AG149" s="66">
        <v>22801</v>
      </c>
      <c r="AH149" s="66">
        <v>0</v>
      </c>
      <c r="AI149" s="53">
        <f t="shared" si="19"/>
        <v>2782816</v>
      </c>
      <c r="AJ149" s="66">
        <v>0</v>
      </c>
      <c r="AK149" s="53">
        <f t="shared" si="20"/>
        <v>2782816</v>
      </c>
      <c r="AL149" s="41"/>
    </row>
    <row r="150" spans="1:56" ht="22.5" customHeight="1">
      <c r="A150" s="4">
        <f t="shared" si="21"/>
        <v>146</v>
      </c>
      <c r="B150" s="43" t="s">
        <v>314</v>
      </c>
      <c r="C150" s="43">
        <v>9285</v>
      </c>
      <c r="D150" s="65" t="s">
        <v>17</v>
      </c>
      <c r="E150" s="153">
        <f t="shared" si="22"/>
        <v>1</v>
      </c>
      <c r="F150" s="143" t="s">
        <v>326</v>
      </c>
      <c r="G150" s="99">
        <v>96320</v>
      </c>
      <c r="H150" s="66">
        <v>0</v>
      </c>
      <c r="I150" s="66">
        <v>8757</v>
      </c>
      <c r="J150" s="66">
        <v>0</v>
      </c>
      <c r="K150" s="66"/>
      <c r="L150" s="66">
        <v>550</v>
      </c>
      <c r="M150" s="66">
        <v>12373</v>
      </c>
      <c r="N150" s="66">
        <v>3470</v>
      </c>
      <c r="O150" s="66">
        <v>8614</v>
      </c>
      <c r="P150" s="66">
        <v>296</v>
      </c>
      <c r="Q150" s="53">
        <f t="shared" si="16"/>
        <v>130380</v>
      </c>
      <c r="R150" s="29"/>
      <c r="S150" s="66">
        <v>56372</v>
      </c>
      <c r="T150" s="66">
        <v>0</v>
      </c>
      <c r="U150" s="66">
        <v>9231</v>
      </c>
      <c r="V150" s="66">
        <v>0</v>
      </c>
      <c r="W150" s="66">
        <v>32140</v>
      </c>
      <c r="X150" s="66">
        <v>35142</v>
      </c>
      <c r="Y150" s="66">
        <v>2707</v>
      </c>
      <c r="Z150" s="66">
        <v>15344</v>
      </c>
      <c r="AA150" s="66">
        <v>2341</v>
      </c>
      <c r="AB150" s="48">
        <f t="shared" si="17"/>
        <v>153277</v>
      </c>
      <c r="AC150" s="46">
        <f t="shared" si="18"/>
        <v>-22897</v>
      </c>
      <c r="AD150" s="41"/>
      <c r="AE150" s="66">
        <v>1043027</v>
      </c>
      <c r="AF150" s="66">
        <v>12460</v>
      </c>
      <c r="AG150" s="66">
        <v>87988</v>
      </c>
      <c r="AH150" s="66">
        <v>5012</v>
      </c>
      <c r="AI150" s="53">
        <f t="shared" si="19"/>
        <v>1148487</v>
      </c>
      <c r="AJ150" s="66">
        <v>18817</v>
      </c>
      <c r="AK150" s="53">
        <f t="shared" si="20"/>
        <v>1129670</v>
      </c>
      <c r="AL150" s="41"/>
      <c r="BB150" s="20"/>
      <c r="BC150" s="20"/>
      <c r="BD150" s="20"/>
    </row>
    <row r="151" spans="1:56" ht="22.5" customHeight="1">
      <c r="A151" s="4">
        <f t="shared" si="21"/>
        <v>147</v>
      </c>
      <c r="B151" s="43" t="s">
        <v>314</v>
      </c>
      <c r="C151" s="43">
        <v>9304</v>
      </c>
      <c r="D151" s="65" t="s">
        <v>38</v>
      </c>
      <c r="E151" s="153">
        <f t="shared" si="22"/>
        <v>1</v>
      </c>
      <c r="F151" s="143" t="s">
        <v>326</v>
      </c>
      <c r="G151" s="99">
        <v>75338</v>
      </c>
      <c r="H151" s="66">
        <v>0</v>
      </c>
      <c r="I151" s="66">
        <v>28092</v>
      </c>
      <c r="J151" s="66">
        <v>0</v>
      </c>
      <c r="K151" s="66">
        <v>0</v>
      </c>
      <c r="L151" s="66">
        <v>0</v>
      </c>
      <c r="M151" s="66">
        <v>5940</v>
      </c>
      <c r="N151" s="66">
        <v>8296</v>
      </c>
      <c r="O151" s="66">
        <v>723</v>
      </c>
      <c r="P151" s="66">
        <v>0</v>
      </c>
      <c r="Q151" s="53">
        <f t="shared" si="16"/>
        <v>118389</v>
      </c>
      <c r="R151" s="29"/>
      <c r="S151" s="66">
        <v>47365</v>
      </c>
      <c r="T151" s="66">
        <v>3758</v>
      </c>
      <c r="U151" s="66">
        <v>3242</v>
      </c>
      <c r="V151" s="66">
        <v>15047</v>
      </c>
      <c r="W151" s="66">
        <v>11728</v>
      </c>
      <c r="X151" s="66">
        <v>26250</v>
      </c>
      <c r="Y151" s="66">
        <v>2428</v>
      </c>
      <c r="Z151" s="66">
        <v>27592</v>
      </c>
      <c r="AA151" s="66">
        <v>6276</v>
      </c>
      <c r="AB151" s="48">
        <f t="shared" si="17"/>
        <v>143686</v>
      </c>
      <c r="AC151" s="46">
        <f t="shared" si="18"/>
        <v>-25297</v>
      </c>
      <c r="AD151" s="41"/>
      <c r="AE151" s="66">
        <v>2175682</v>
      </c>
      <c r="AF151" s="66">
        <v>11694</v>
      </c>
      <c r="AG151" s="66">
        <v>806413</v>
      </c>
      <c r="AH151" s="66">
        <v>1344</v>
      </c>
      <c r="AI151" s="53">
        <f t="shared" si="19"/>
        <v>2995133</v>
      </c>
      <c r="AJ151" s="66">
        <v>42248</v>
      </c>
      <c r="AK151" s="53">
        <f t="shared" si="20"/>
        <v>2952885</v>
      </c>
      <c r="AL151" s="41"/>
      <c r="BB151" s="20"/>
      <c r="BC151" s="20"/>
      <c r="BD151" s="20"/>
    </row>
    <row r="152" spans="1:53" ht="22.5" customHeight="1">
      <c r="A152" s="4">
        <f t="shared" si="21"/>
        <v>148</v>
      </c>
      <c r="B152" s="43" t="s">
        <v>314</v>
      </c>
      <c r="C152" s="43">
        <v>9324</v>
      </c>
      <c r="D152" s="65" t="s">
        <v>457</v>
      </c>
      <c r="E152" s="153" t="str">
        <f t="shared" si="22"/>
        <v> </v>
      </c>
      <c r="F152" s="143" t="s">
        <v>327</v>
      </c>
      <c r="G152" s="99">
        <v>17166</v>
      </c>
      <c r="H152" s="66">
        <v>1430</v>
      </c>
      <c r="I152" s="66">
        <v>0</v>
      </c>
      <c r="J152" s="66">
        <v>0</v>
      </c>
      <c r="K152" s="66">
        <v>0</v>
      </c>
      <c r="L152" s="66">
        <v>0</v>
      </c>
      <c r="M152" s="66">
        <v>15356</v>
      </c>
      <c r="N152" s="66">
        <v>40283</v>
      </c>
      <c r="O152" s="66">
        <v>26330</v>
      </c>
      <c r="P152" s="66">
        <v>66194</v>
      </c>
      <c r="Q152" s="53">
        <f t="shared" si="16"/>
        <v>166759</v>
      </c>
      <c r="R152" s="10"/>
      <c r="S152" s="66">
        <v>61929</v>
      </c>
      <c r="T152" s="66">
        <v>0</v>
      </c>
      <c r="U152" s="66">
        <v>0</v>
      </c>
      <c r="V152" s="66">
        <v>0</v>
      </c>
      <c r="W152" s="66">
        <v>22398</v>
      </c>
      <c r="X152" s="66">
        <v>14882</v>
      </c>
      <c r="Y152" s="66">
        <v>0</v>
      </c>
      <c r="Z152" s="66">
        <v>0</v>
      </c>
      <c r="AA152" s="66">
        <v>68631</v>
      </c>
      <c r="AB152" s="48">
        <f t="shared" si="17"/>
        <v>167840</v>
      </c>
      <c r="AC152" s="46">
        <f t="shared" si="18"/>
        <v>-1081</v>
      </c>
      <c r="AD152" s="41"/>
      <c r="AE152" s="66">
        <v>930000</v>
      </c>
      <c r="AF152" s="66">
        <v>145000</v>
      </c>
      <c r="AG152" s="66">
        <v>1319046</v>
      </c>
      <c r="AH152" s="66">
        <v>0</v>
      </c>
      <c r="AI152" s="53">
        <f t="shared" si="19"/>
        <v>2394046</v>
      </c>
      <c r="AJ152" s="66">
        <v>0</v>
      </c>
      <c r="AK152" s="53">
        <f t="shared" si="20"/>
        <v>2394046</v>
      </c>
      <c r="AL152" s="41"/>
      <c r="BA152" s="20"/>
    </row>
    <row r="153" spans="1:38" ht="22.5" customHeight="1">
      <c r="A153" s="4">
        <f t="shared" si="21"/>
        <v>149</v>
      </c>
      <c r="B153" s="43" t="s">
        <v>314</v>
      </c>
      <c r="C153" s="43">
        <v>9305</v>
      </c>
      <c r="D153" s="65" t="s">
        <v>39</v>
      </c>
      <c r="E153" s="153">
        <f t="shared" si="22"/>
        <v>1</v>
      </c>
      <c r="F153" s="143" t="s">
        <v>326</v>
      </c>
      <c r="G153" s="99">
        <v>212080</v>
      </c>
      <c r="H153" s="66">
        <v>100</v>
      </c>
      <c r="I153" s="66">
        <v>3783</v>
      </c>
      <c r="J153" s="66"/>
      <c r="K153" s="66">
        <v>2500</v>
      </c>
      <c r="L153" s="66"/>
      <c r="M153" s="66">
        <v>100729</v>
      </c>
      <c r="N153" s="66">
        <v>12181</v>
      </c>
      <c r="O153" s="66">
        <v>35336</v>
      </c>
      <c r="P153" s="66">
        <v>1909</v>
      </c>
      <c r="Q153" s="53">
        <f t="shared" si="16"/>
        <v>368618</v>
      </c>
      <c r="R153" s="29"/>
      <c r="S153" s="66">
        <v>66989</v>
      </c>
      <c r="T153" s="66">
        <v>26520</v>
      </c>
      <c r="U153" s="66">
        <v>33395</v>
      </c>
      <c r="V153" s="66">
        <v>57424</v>
      </c>
      <c r="W153" s="66">
        <v>94504</v>
      </c>
      <c r="X153" s="66">
        <v>40236</v>
      </c>
      <c r="Y153" s="66">
        <v>15070</v>
      </c>
      <c r="Z153" s="66">
        <v>0</v>
      </c>
      <c r="AA153" s="66">
        <v>0</v>
      </c>
      <c r="AB153" s="48">
        <f t="shared" si="17"/>
        <v>334138</v>
      </c>
      <c r="AC153" s="46">
        <f t="shared" si="18"/>
        <v>34480</v>
      </c>
      <c r="AD153" s="41"/>
      <c r="AE153" s="66">
        <v>4136370</v>
      </c>
      <c r="AF153" s="66">
        <v>428022</v>
      </c>
      <c r="AG153" s="66">
        <v>355457</v>
      </c>
      <c r="AH153" s="66">
        <v>6813</v>
      </c>
      <c r="AI153" s="53">
        <f t="shared" si="19"/>
        <v>4926662</v>
      </c>
      <c r="AJ153" s="66">
        <v>42034</v>
      </c>
      <c r="AK153" s="53">
        <f t="shared" si="20"/>
        <v>4884628</v>
      </c>
      <c r="AL153" s="41"/>
    </row>
    <row r="154" spans="1:38" ht="22.5" customHeight="1">
      <c r="A154" s="4">
        <f t="shared" si="21"/>
        <v>150</v>
      </c>
      <c r="B154" s="43" t="s">
        <v>314</v>
      </c>
      <c r="C154" s="43">
        <v>9306</v>
      </c>
      <c r="D154" s="65" t="s">
        <v>21</v>
      </c>
      <c r="E154" s="153">
        <f t="shared" si="22"/>
        <v>1</v>
      </c>
      <c r="F154" s="143" t="s">
        <v>326</v>
      </c>
      <c r="G154" s="99">
        <v>140850</v>
      </c>
      <c r="H154" s="66">
        <v>2676</v>
      </c>
      <c r="I154" s="66">
        <v>0</v>
      </c>
      <c r="J154" s="66">
        <v>0</v>
      </c>
      <c r="K154" s="66">
        <v>0</v>
      </c>
      <c r="L154" s="66">
        <v>0</v>
      </c>
      <c r="M154" s="66">
        <v>4840</v>
      </c>
      <c r="N154" s="66">
        <v>489</v>
      </c>
      <c r="O154" s="66">
        <v>9336</v>
      </c>
      <c r="P154" s="66">
        <v>7468</v>
      </c>
      <c r="Q154" s="53">
        <f t="shared" si="16"/>
        <v>165659</v>
      </c>
      <c r="R154" s="29"/>
      <c r="S154" s="66">
        <v>63961</v>
      </c>
      <c r="T154" s="66">
        <v>12632</v>
      </c>
      <c r="U154" s="66">
        <v>20470</v>
      </c>
      <c r="V154" s="66">
        <v>21816</v>
      </c>
      <c r="W154" s="66">
        <v>18912</v>
      </c>
      <c r="X154" s="66">
        <v>7259</v>
      </c>
      <c r="Y154" s="66">
        <v>13125</v>
      </c>
      <c r="Z154" s="66">
        <v>42</v>
      </c>
      <c r="AA154" s="66">
        <v>9502</v>
      </c>
      <c r="AB154" s="48">
        <f t="shared" si="17"/>
        <v>167719</v>
      </c>
      <c r="AC154" s="46">
        <f t="shared" si="18"/>
        <v>-2060</v>
      </c>
      <c r="AD154" s="41"/>
      <c r="AE154" s="66">
        <v>0</v>
      </c>
      <c r="AF154" s="66">
        <v>0</v>
      </c>
      <c r="AG154" s="66"/>
      <c r="AH154" s="66">
        <v>0</v>
      </c>
      <c r="AI154" s="53">
        <f t="shared" si="19"/>
        <v>0</v>
      </c>
      <c r="AJ154" s="66">
        <v>0</v>
      </c>
      <c r="AK154" s="53">
        <f t="shared" si="20"/>
        <v>0</v>
      </c>
      <c r="AL154" s="41"/>
    </row>
    <row r="155" spans="1:38" ht="22.5" customHeight="1">
      <c r="A155" s="4">
        <f t="shared" si="21"/>
        <v>151</v>
      </c>
      <c r="B155" s="43" t="s">
        <v>314</v>
      </c>
      <c r="C155" s="43">
        <v>9282</v>
      </c>
      <c r="D155" s="65" t="s">
        <v>12</v>
      </c>
      <c r="E155" s="153">
        <f t="shared" si="22"/>
        <v>1</v>
      </c>
      <c r="F155" s="143" t="s">
        <v>326</v>
      </c>
      <c r="G155" s="99">
        <v>298742</v>
      </c>
      <c r="H155" s="66"/>
      <c r="I155" s="66">
        <v>7321</v>
      </c>
      <c r="J155" s="66">
        <v>148460</v>
      </c>
      <c r="K155" s="66">
        <v>0</v>
      </c>
      <c r="L155" s="66">
        <v>0</v>
      </c>
      <c r="M155" s="66">
        <v>2509</v>
      </c>
      <c r="N155" s="66">
        <v>42953</v>
      </c>
      <c r="O155" s="66"/>
      <c r="P155" s="66">
        <v>256</v>
      </c>
      <c r="Q155" s="53">
        <f t="shared" si="16"/>
        <v>500241</v>
      </c>
      <c r="R155" s="29"/>
      <c r="S155" s="66">
        <v>56045</v>
      </c>
      <c r="T155" s="66">
        <v>16900</v>
      </c>
      <c r="U155" s="66">
        <v>120436</v>
      </c>
      <c r="V155" s="66">
        <v>15185</v>
      </c>
      <c r="W155" s="66">
        <v>33270</v>
      </c>
      <c r="X155" s="66">
        <v>21517</v>
      </c>
      <c r="Y155" s="66">
        <v>21541</v>
      </c>
      <c r="Z155" s="66">
        <v>23907</v>
      </c>
      <c r="AA155" s="66">
        <v>130</v>
      </c>
      <c r="AB155" s="48">
        <f t="shared" si="17"/>
        <v>308931</v>
      </c>
      <c r="AC155" s="46">
        <f t="shared" si="18"/>
        <v>191310</v>
      </c>
      <c r="AD155" s="41"/>
      <c r="AE155" s="66">
        <v>784410</v>
      </c>
      <c r="AF155" s="66">
        <v>14959</v>
      </c>
      <c r="AG155" s="66">
        <v>995041</v>
      </c>
      <c r="AH155" s="66">
        <v>10170</v>
      </c>
      <c r="AI155" s="53">
        <f t="shared" si="19"/>
        <v>1804580</v>
      </c>
      <c r="AJ155" s="66">
        <v>6851</v>
      </c>
      <c r="AK155" s="53">
        <f t="shared" si="20"/>
        <v>1797729</v>
      </c>
      <c r="AL155" s="41"/>
    </row>
    <row r="156" spans="1:38" ht="22.5" customHeight="1">
      <c r="A156" s="4">
        <f t="shared" si="21"/>
        <v>152</v>
      </c>
      <c r="B156" s="43" t="s">
        <v>314</v>
      </c>
      <c r="C156" s="43">
        <v>9283</v>
      </c>
      <c r="D156" s="65" t="s">
        <v>9</v>
      </c>
      <c r="E156" s="65">
        <f t="shared" si="22"/>
        <v>1</v>
      </c>
      <c r="F156" s="143" t="s">
        <v>326</v>
      </c>
      <c r="G156" s="99">
        <v>81623</v>
      </c>
      <c r="H156" s="66">
        <v>0</v>
      </c>
      <c r="I156" s="66">
        <v>1256</v>
      </c>
      <c r="J156" s="66">
        <v>0</v>
      </c>
      <c r="K156" s="66">
        <v>0</v>
      </c>
      <c r="L156" s="66">
        <v>8737</v>
      </c>
      <c r="M156" s="66">
        <v>41489</v>
      </c>
      <c r="N156" s="66">
        <v>75471</v>
      </c>
      <c r="O156" s="66">
        <v>7158</v>
      </c>
      <c r="P156" s="66">
        <v>5492</v>
      </c>
      <c r="Q156" s="53">
        <f t="shared" si="16"/>
        <v>221226</v>
      </c>
      <c r="R156" s="10"/>
      <c r="S156" s="66">
        <v>38938</v>
      </c>
      <c r="T156" s="66">
        <v>0</v>
      </c>
      <c r="U156" s="66">
        <v>10623</v>
      </c>
      <c r="V156" s="66">
        <v>29070</v>
      </c>
      <c r="W156" s="66">
        <v>99216</v>
      </c>
      <c r="X156" s="66">
        <v>33829</v>
      </c>
      <c r="Y156" s="66">
        <v>1256</v>
      </c>
      <c r="Z156" s="66">
        <v>0</v>
      </c>
      <c r="AA156" s="66">
        <v>22679</v>
      </c>
      <c r="AB156" s="48">
        <f t="shared" si="17"/>
        <v>235611</v>
      </c>
      <c r="AC156" s="46">
        <f t="shared" si="18"/>
        <v>-14385</v>
      </c>
      <c r="AD156" s="41"/>
      <c r="AE156" s="66">
        <v>2515000</v>
      </c>
      <c r="AF156" s="66">
        <v>0</v>
      </c>
      <c r="AG156" s="66">
        <v>1577417</v>
      </c>
      <c r="AH156" s="66">
        <v>300</v>
      </c>
      <c r="AI156" s="53">
        <f t="shared" si="19"/>
        <v>4092717</v>
      </c>
      <c r="AJ156" s="66">
        <v>0</v>
      </c>
      <c r="AK156" s="53">
        <f t="shared" si="20"/>
        <v>4092717</v>
      </c>
      <c r="AL156" s="41"/>
    </row>
    <row r="157" spans="1:38" ht="22.5" customHeight="1">
      <c r="A157" s="4">
        <f t="shared" si="21"/>
        <v>153</v>
      </c>
      <c r="B157" s="43" t="s">
        <v>314</v>
      </c>
      <c r="C157" s="43">
        <v>9308</v>
      </c>
      <c r="D157" s="65" t="s">
        <v>41</v>
      </c>
      <c r="E157" s="65">
        <f t="shared" si="22"/>
        <v>1</v>
      </c>
      <c r="F157" s="143" t="s">
        <v>326</v>
      </c>
      <c r="G157" s="99">
        <v>52365</v>
      </c>
      <c r="H157" s="66">
        <v>724</v>
      </c>
      <c r="I157" s="66">
        <v>0</v>
      </c>
      <c r="J157" s="66">
        <v>0</v>
      </c>
      <c r="K157" s="66">
        <v>0</v>
      </c>
      <c r="L157" s="66">
        <v>0</v>
      </c>
      <c r="M157" s="66">
        <v>11400</v>
      </c>
      <c r="N157" s="66">
        <v>9435</v>
      </c>
      <c r="O157" s="66">
        <v>0</v>
      </c>
      <c r="P157" s="66">
        <v>660</v>
      </c>
      <c r="Q157" s="53">
        <f t="shared" si="16"/>
        <v>74584</v>
      </c>
      <c r="R157" s="7"/>
      <c r="S157" s="66">
        <v>20292</v>
      </c>
      <c r="T157" s="66">
        <v>0</v>
      </c>
      <c r="U157" s="66">
        <v>761</v>
      </c>
      <c r="V157" s="66">
        <v>221</v>
      </c>
      <c r="W157" s="66">
        <v>16647</v>
      </c>
      <c r="X157" s="66">
        <v>9191</v>
      </c>
      <c r="Y157" s="66">
        <v>404</v>
      </c>
      <c r="Z157" s="66">
        <v>0</v>
      </c>
      <c r="AA157" s="66">
        <v>1100</v>
      </c>
      <c r="AB157" s="48">
        <f t="shared" si="17"/>
        <v>48616</v>
      </c>
      <c r="AC157" s="46">
        <f t="shared" si="18"/>
        <v>25968</v>
      </c>
      <c r="AD157" s="41"/>
      <c r="AE157" s="66">
        <v>1120000</v>
      </c>
      <c r="AF157" s="66">
        <v>81791</v>
      </c>
      <c r="AG157" s="66">
        <v>229632</v>
      </c>
      <c r="AH157" s="66"/>
      <c r="AI157" s="53">
        <f t="shared" si="19"/>
        <v>1431423</v>
      </c>
      <c r="AJ157" s="66">
        <v>2087</v>
      </c>
      <c r="AK157" s="53">
        <f t="shared" si="20"/>
        <v>1429336</v>
      </c>
      <c r="AL157" s="41"/>
    </row>
    <row r="158" spans="1:38" ht="22.5" customHeight="1">
      <c r="A158" s="4">
        <f t="shared" si="21"/>
        <v>154</v>
      </c>
      <c r="B158" s="43" t="s">
        <v>314</v>
      </c>
      <c r="C158" s="43">
        <v>9320</v>
      </c>
      <c r="D158" s="65" t="s">
        <v>40</v>
      </c>
      <c r="E158" s="65" t="str">
        <f t="shared" si="22"/>
        <v> </v>
      </c>
      <c r="F158" s="143" t="s">
        <v>327</v>
      </c>
      <c r="G158" s="99">
        <v>145460</v>
      </c>
      <c r="H158" s="66">
        <v>0</v>
      </c>
      <c r="I158" s="66">
        <v>0</v>
      </c>
      <c r="J158" s="66">
        <v>0</v>
      </c>
      <c r="K158" s="66">
        <v>0</v>
      </c>
      <c r="L158" s="66">
        <v>0</v>
      </c>
      <c r="M158" s="66">
        <v>35400</v>
      </c>
      <c r="N158" s="66">
        <v>3367</v>
      </c>
      <c r="O158" s="66">
        <v>64985</v>
      </c>
      <c r="P158" s="66">
        <v>0</v>
      </c>
      <c r="Q158" s="53">
        <f t="shared" si="16"/>
        <v>249212</v>
      </c>
      <c r="R158" s="29"/>
      <c r="S158" s="66">
        <v>121216</v>
      </c>
      <c r="T158" s="66">
        <v>0</v>
      </c>
      <c r="U158" s="66">
        <v>0</v>
      </c>
      <c r="V158" s="66">
        <v>0</v>
      </c>
      <c r="W158" s="66">
        <v>49520</v>
      </c>
      <c r="X158" s="66">
        <v>78444</v>
      </c>
      <c r="Y158" s="66">
        <v>0</v>
      </c>
      <c r="Z158" s="66">
        <v>0</v>
      </c>
      <c r="AA158" s="66">
        <v>0</v>
      </c>
      <c r="AB158" s="48">
        <f t="shared" si="17"/>
        <v>249180</v>
      </c>
      <c r="AC158" s="46">
        <f t="shared" si="18"/>
        <v>32</v>
      </c>
      <c r="AD158" s="41"/>
      <c r="AE158" s="66">
        <v>2108331</v>
      </c>
      <c r="AF158" s="66">
        <v>188887</v>
      </c>
      <c r="AG158" s="66">
        <v>175517</v>
      </c>
      <c r="AH158" s="66">
        <v>2923</v>
      </c>
      <c r="AI158" s="53">
        <f t="shared" si="19"/>
        <v>2475658</v>
      </c>
      <c r="AJ158" s="66">
        <v>4557</v>
      </c>
      <c r="AK158" s="53">
        <f t="shared" si="20"/>
        <v>2471101</v>
      </c>
      <c r="AL158" s="41"/>
    </row>
    <row r="159" spans="1:38" ht="22.5" customHeight="1">
      <c r="A159" s="4">
        <f t="shared" si="21"/>
        <v>155</v>
      </c>
      <c r="B159" s="43" t="s">
        <v>314</v>
      </c>
      <c r="C159" s="43">
        <v>9307</v>
      </c>
      <c r="D159" s="65" t="s">
        <v>22</v>
      </c>
      <c r="E159" s="65">
        <f t="shared" si="22"/>
        <v>1</v>
      </c>
      <c r="F159" s="143" t="s">
        <v>326</v>
      </c>
      <c r="G159" s="99">
        <v>82846</v>
      </c>
      <c r="H159" s="66">
        <v>0</v>
      </c>
      <c r="I159" s="66">
        <v>0</v>
      </c>
      <c r="J159" s="66">
        <v>0</v>
      </c>
      <c r="K159" s="66">
        <v>0</v>
      </c>
      <c r="L159" s="66">
        <v>0</v>
      </c>
      <c r="M159" s="66">
        <v>18355</v>
      </c>
      <c r="N159" s="66">
        <v>2564</v>
      </c>
      <c r="O159" s="66">
        <v>660</v>
      </c>
      <c r="P159" s="66">
        <v>8584</v>
      </c>
      <c r="Q159" s="53">
        <f t="shared" si="16"/>
        <v>113009</v>
      </c>
      <c r="R159" s="29"/>
      <c r="S159" s="66">
        <v>55750</v>
      </c>
      <c r="T159" s="66"/>
      <c r="U159" s="66">
        <v>683</v>
      </c>
      <c r="V159" s="66">
        <v>1673</v>
      </c>
      <c r="W159" s="66">
        <v>22922</v>
      </c>
      <c r="X159" s="66">
        <v>11762</v>
      </c>
      <c r="Y159" s="66">
        <v>933</v>
      </c>
      <c r="Z159" s="66">
        <v>1653</v>
      </c>
      <c r="AA159" s="66">
        <v>0</v>
      </c>
      <c r="AB159" s="48">
        <f t="shared" si="17"/>
        <v>95376</v>
      </c>
      <c r="AC159" s="46">
        <f t="shared" si="18"/>
        <v>17633</v>
      </c>
      <c r="AD159" s="41"/>
      <c r="AE159" s="66">
        <v>2075000</v>
      </c>
      <c r="AF159" s="66">
        <v>80000</v>
      </c>
      <c r="AG159" s="66">
        <v>83922</v>
      </c>
      <c r="AH159" s="66">
        <v>0</v>
      </c>
      <c r="AI159" s="53">
        <f t="shared" si="19"/>
        <v>2238922</v>
      </c>
      <c r="AJ159" s="66">
        <v>0</v>
      </c>
      <c r="AK159" s="53">
        <f t="shared" si="20"/>
        <v>2238922</v>
      </c>
      <c r="AL159" s="41"/>
    </row>
    <row r="160" spans="1:38" ht="22.5" customHeight="1">
      <c r="A160" s="4">
        <f t="shared" si="21"/>
        <v>156</v>
      </c>
      <c r="B160" s="43" t="s">
        <v>314</v>
      </c>
      <c r="C160" s="43">
        <v>9341</v>
      </c>
      <c r="D160" s="65" t="s">
        <v>61</v>
      </c>
      <c r="E160" s="65">
        <f t="shared" si="22"/>
        <v>1</v>
      </c>
      <c r="F160" s="143" t="s">
        <v>326</v>
      </c>
      <c r="G160" s="99">
        <v>44911</v>
      </c>
      <c r="H160" s="66">
        <v>0</v>
      </c>
      <c r="I160" s="66">
        <v>3547</v>
      </c>
      <c r="J160" s="66">
        <v>0</v>
      </c>
      <c r="K160" s="66">
        <v>0</v>
      </c>
      <c r="L160" s="66">
        <v>0</v>
      </c>
      <c r="M160" s="66">
        <v>107976</v>
      </c>
      <c r="N160" s="66">
        <v>7231</v>
      </c>
      <c r="O160" s="66">
        <v>0</v>
      </c>
      <c r="P160" s="66">
        <v>1459</v>
      </c>
      <c r="Q160" s="53">
        <f t="shared" si="16"/>
        <v>165124</v>
      </c>
      <c r="R160" s="10"/>
      <c r="S160" s="66">
        <v>69457</v>
      </c>
      <c r="T160" s="66">
        <v>6940</v>
      </c>
      <c r="U160" s="66">
        <v>2972</v>
      </c>
      <c r="V160" s="66">
        <v>28950</v>
      </c>
      <c r="W160" s="66">
        <v>41528</v>
      </c>
      <c r="X160" s="66">
        <v>47420</v>
      </c>
      <c r="Y160" s="66">
        <v>285</v>
      </c>
      <c r="Z160" s="66">
        <v>5570</v>
      </c>
      <c r="AA160" s="66">
        <v>0</v>
      </c>
      <c r="AB160" s="48">
        <f t="shared" si="17"/>
        <v>203122</v>
      </c>
      <c r="AC160" s="46">
        <f t="shared" si="18"/>
        <v>-37998</v>
      </c>
      <c r="AD160" s="41"/>
      <c r="AE160" s="66">
        <v>4074146</v>
      </c>
      <c r="AF160" s="66">
        <v>0</v>
      </c>
      <c r="AG160" s="66">
        <v>167666</v>
      </c>
      <c r="AH160" s="66">
        <v>3518</v>
      </c>
      <c r="AI160" s="53">
        <f t="shared" si="19"/>
        <v>4245330</v>
      </c>
      <c r="AJ160" s="66">
        <v>12110</v>
      </c>
      <c r="AK160" s="53">
        <f t="shared" si="20"/>
        <v>4233220</v>
      </c>
      <c r="AL160" s="41"/>
    </row>
    <row r="161" spans="1:38" ht="22.5" customHeight="1">
      <c r="A161" s="4">
        <f t="shared" si="21"/>
        <v>157</v>
      </c>
      <c r="B161" s="43" t="s">
        <v>314</v>
      </c>
      <c r="C161" s="43">
        <v>9342</v>
      </c>
      <c r="D161" s="65" t="s">
        <v>62</v>
      </c>
      <c r="E161" s="65">
        <f t="shared" si="22"/>
        <v>1</v>
      </c>
      <c r="F161" s="143" t="s">
        <v>326</v>
      </c>
      <c r="G161" s="99">
        <v>78534</v>
      </c>
      <c r="H161" s="66">
        <v>0</v>
      </c>
      <c r="I161" s="66">
        <v>0</v>
      </c>
      <c r="J161" s="66">
        <v>145000</v>
      </c>
      <c r="K161" s="66"/>
      <c r="L161" s="66">
        <v>0</v>
      </c>
      <c r="M161" s="66">
        <v>60860</v>
      </c>
      <c r="N161" s="66">
        <v>330</v>
      </c>
      <c r="O161" s="66">
        <v>12199</v>
      </c>
      <c r="P161" s="66">
        <v>0</v>
      </c>
      <c r="Q161" s="53">
        <f t="shared" si="16"/>
        <v>296923</v>
      </c>
      <c r="R161" s="10"/>
      <c r="S161" s="66">
        <v>50259</v>
      </c>
      <c r="T161" s="66">
        <v>0</v>
      </c>
      <c r="U161" s="66">
        <v>0</v>
      </c>
      <c r="V161" s="66">
        <v>350</v>
      </c>
      <c r="W161" s="66">
        <v>316398</v>
      </c>
      <c r="X161" s="66">
        <v>71737</v>
      </c>
      <c r="Y161" s="66">
        <v>0</v>
      </c>
      <c r="Z161" s="66">
        <v>0</v>
      </c>
      <c r="AA161" s="66">
        <v>48131</v>
      </c>
      <c r="AB161" s="48">
        <f t="shared" si="17"/>
        <v>486875</v>
      </c>
      <c r="AC161" s="46">
        <f t="shared" si="18"/>
        <v>-189952</v>
      </c>
      <c r="AD161" s="41"/>
      <c r="AE161" s="66">
        <v>3845000</v>
      </c>
      <c r="AF161" s="66">
        <v>357000</v>
      </c>
      <c r="AG161" s="66">
        <v>27238</v>
      </c>
      <c r="AH161" s="66">
        <v>0</v>
      </c>
      <c r="AI161" s="53">
        <f t="shared" si="19"/>
        <v>4229238</v>
      </c>
      <c r="AJ161" s="66">
        <v>304169</v>
      </c>
      <c r="AK161" s="53">
        <f t="shared" si="20"/>
        <v>3925069</v>
      </c>
      <c r="AL161" s="41"/>
    </row>
    <row r="162" spans="1:38" ht="22.5" customHeight="1">
      <c r="A162" s="4">
        <f t="shared" si="21"/>
        <v>158</v>
      </c>
      <c r="B162" s="43" t="s">
        <v>314</v>
      </c>
      <c r="C162" s="43">
        <v>9309</v>
      </c>
      <c r="D162" s="65" t="s">
        <v>42</v>
      </c>
      <c r="E162" s="65">
        <f t="shared" si="22"/>
        <v>1</v>
      </c>
      <c r="F162" s="143" t="s">
        <v>326</v>
      </c>
      <c r="G162" s="99">
        <v>206154</v>
      </c>
      <c r="H162" s="66">
        <v>0</v>
      </c>
      <c r="I162" s="66"/>
      <c r="J162" s="66">
        <v>1832</v>
      </c>
      <c r="K162" s="66"/>
      <c r="L162" s="66">
        <v>0</v>
      </c>
      <c r="M162" s="66">
        <v>21498</v>
      </c>
      <c r="N162" s="66">
        <v>612</v>
      </c>
      <c r="O162" s="66"/>
      <c r="P162" s="66">
        <v>8595</v>
      </c>
      <c r="Q162" s="53">
        <f t="shared" si="16"/>
        <v>238691</v>
      </c>
      <c r="R162" s="10"/>
      <c r="S162" s="66">
        <v>122624</v>
      </c>
      <c r="T162" s="66">
        <v>9464</v>
      </c>
      <c r="U162" s="66">
        <v>0</v>
      </c>
      <c r="V162" s="66"/>
      <c r="W162" s="66">
        <v>81020</v>
      </c>
      <c r="X162" s="66">
        <v>34355</v>
      </c>
      <c r="Y162" s="66">
        <v>39030</v>
      </c>
      <c r="Z162" s="66">
        <v>0</v>
      </c>
      <c r="AA162" s="66">
        <v>0</v>
      </c>
      <c r="AB162" s="48">
        <f t="shared" si="17"/>
        <v>286493</v>
      </c>
      <c r="AC162" s="46">
        <f t="shared" si="18"/>
        <v>-47802</v>
      </c>
      <c r="AD162" s="41"/>
      <c r="AE162" s="66">
        <v>133500</v>
      </c>
      <c r="AF162" s="66">
        <v>749841</v>
      </c>
      <c r="AG162" s="66">
        <v>50428</v>
      </c>
      <c r="AH162" s="66">
        <v>2819</v>
      </c>
      <c r="AI162" s="53">
        <f t="shared" si="19"/>
        <v>936588</v>
      </c>
      <c r="AJ162" s="66">
        <v>181262</v>
      </c>
      <c r="AK162" s="53">
        <f t="shared" si="20"/>
        <v>755326</v>
      </c>
      <c r="AL162" s="41"/>
    </row>
    <row r="163" spans="1:53" ht="22.5" customHeight="1">
      <c r="A163" s="4">
        <f t="shared" si="21"/>
        <v>159</v>
      </c>
      <c r="B163" s="43" t="s">
        <v>314</v>
      </c>
      <c r="C163" s="43">
        <v>12724</v>
      </c>
      <c r="D163" s="65" t="s">
        <v>23</v>
      </c>
      <c r="E163" s="65">
        <f t="shared" si="22"/>
        <v>1</v>
      </c>
      <c r="F163" s="143" t="s">
        <v>326</v>
      </c>
      <c r="G163" s="99">
        <v>47109</v>
      </c>
      <c r="H163" s="66">
        <v>0</v>
      </c>
      <c r="I163" s="66">
        <v>264</v>
      </c>
      <c r="J163" s="66">
        <v>0</v>
      </c>
      <c r="K163" s="66">
        <v>5072</v>
      </c>
      <c r="L163" s="66">
        <v>10000</v>
      </c>
      <c r="M163" s="66">
        <v>21660</v>
      </c>
      <c r="N163" s="66">
        <v>32813</v>
      </c>
      <c r="O163" s="66">
        <v>1778</v>
      </c>
      <c r="P163" s="66">
        <v>0</v>
      </c>
      <c r="Q163" s="53">
        <f t="shared" si="16"/>
        <v>118696</v>
      </c>
      <c r="R163" s="10"/>
      <c r="S163" s="66">
        <v>34022</v>
      </c>
      <c r="T163" s="66">
        <v>20188</v>
      </c>
      <c r="U163" s="66">
        <v>3217</v>
      </c>
      <c r="V163" s="66">
        <v>3466</v>
      </c>
      <c r="W163" s="66">
        <v>33266</v>
      </c>
      <c r="X163" s="66">
        <v>16353</v>
      </c>
      <c r="Y163" s="66">
        <v>264</v>
      </c>
      <c r="Z163" s="66">
        <v>0</v>
      </c>
      <c r="AA163" s="66">
        <v>0</v>
      </c>
      <c r="AB163" s="48">
        <f t="shared" si="17"/>
        <v>110776</v>
      </c>
      <c r="AC163" s="46">
        <f t="shared" si="18"/>
        <v>7920</v>
      </c>
      <c r="AD163" s="41"/>
      <c r="AE163" s="66">
        <v>1020000</v>
      </c>
      <c r="AF163" s="66">
        <v>0</v>
      </c>
      <c r="AG163" s="66">
        <v>681281</v>
      </c>
      <c r="AH163" s="66">
        <v>1701</v>
      </c>
      <c r="AI163" s="53">
        <f t="shared" si="19"/>
        <v>1702982</v>
      </c>
      <c r="AJ163" s="66">
        <v>6337</v>
      </c>
      <c r="AK163" s="53">
        <f t="shared" si="20"/>
        <v>1696645</v>
      </c>
      <c r="AL163" s="41"/>
      <c r="BA163" s="152"/>
    </row>
    <row r="164" spans="1:38" ht="22.5" customHeight="1">
      <c r="A164" s="4">
        <f t="shared" si="21"/>
        <v>160</v>
      </c>
      <c r="B164" s="43" t="s">
        <v>314</v>
      </c>
      <c r="C164" s="43">
        <v>9311</v>
      </c>
      <c r="D164" s="65" t="s">
        <v>24</v>
      </c>
      <c r="E164" s="65">
        <f t="shared" si="22"/>
        <v>1</v>
      </c>
      <c r="F164" s="143" t="s">
        <v>326</v>
      </c>
      <c r="G164" s="99">
        <v>278519</v>
      </c>
      <c r="H164" s="66">
        <v>0</v>
      </c>
      <c r="I164" s="66">
        <v>12773</v>
      </c>
      <c r="J164" s="66">
        <v>0</v>
      </c>
      <c r="K164" s="66"/>
      <c r="L164" s="66">
        <v>0</v>
      </c>
      <c r="M164" s="66">
        <v>109466</v>
      </c>
      <c r="N164" s="66">
        <v>7810</v>
      </c>
      <c r="O164" s="66">
        <v>862</v>
      </c>
      <c r="P164" s="66"/>
      <c r="Q164" s="53">
        <f t="shared" si="16"/>
        <v>409430</v>
      </c>
      <c r="R164" s="29"/>
      <c r="S164" s="66">
        <v>117864</v>
      </c>
      <c r="T164" s="66">
        <v>10840</v>
      </c>
      <c r="U164" s="66">
        <v>1750</v>
      </c>
      <c r="V164" s="66">
        <v>53294</v>
      </c>
      <c r="W164" s="66">
        <v>87044</v>
      </c>
      <c r="X164" s="66">
        <v>20377</v>
      </c>
      <c r="Y164" s="66">
        <v>1544</v>
      </c>
      <c r="Z164" s="66">
        <v>32366</v>
      </c>
      <c r="AA164" s="66">
        <v>29927</v>
      </c>
      <c r="AB164" s="48">
        <f t="shared" si="17"/>
        <v>355006</v>
      </c>
      <c r="AC164" s="46">
        <f t="shared" si="18"/>
        <v>54424</v>
      </c>
      <c r="AD164" s="41"/>
      <c r="AE164" s="66">
        <v>818591</v>
      </c>
      <c r="AF164" s="66">
        <v>121060</v>
      </c>
      <c r="AG164" s="66">
        <v>260648</v>
      </c>
      <c r="AH164" s="66">
        <v>2725</v>
      </c>
      <c r="AI164" s="53">
        <f t="shared" si="19"/>
        <v>1203024</v>
      </c>
      <c r="AJ164" s="66">
        <v>23089</v>
      </c>
      <c r="AK164" s="53">
        <f t="shared" si="20"/>
        <v>1179935</v>
      </c>
      <c r="AL164" s="41"/>
    </row>
    <row r="165" spans="1:53" ht="22.5" customHeight="1">
      <c r="A165" s="4">
        <f t="shared" si="21"/>
        <v>161</v>
      </c>
      <c r="B165" s="43" t="s">
        <v>314</v>
      </c>
      <c r="C165" s="43">
        <v>9312</v>
      </c>
      <c r="D165" s="65" t="s">
        <v>44</v>
      </c>
      <c r="E165" s="65" t="str">
        <f t="shared" si="22"/>
        <v> </v>
      </c>
      <c r="F165" s="143" t="s">
        <v>327</v>
      </c>
      <c r="G165" s="99">
        <v>58510</v>
      </c>
      <c r="H165" s="66">
        <v>0</v>
      </c>
      <c r="I165" s="66">
        <v>0</v>
      </c>
      <c r="J165" s="66">
        <v>0</v>
      </c>
      <c r="K165" s="66">
        <v>0</v>
      </c>
      <c r="L165" s="66">
        <v>0</v>
      </c>
      <c r="M165" s="66">
        <v>0</v>
      </c>
      <c r="N165" s="66">
        <v>0</v>
      </c>
      <c r="O165" s="66">
        <v>0</v>
      </c>
      <c r="P165" s="66">
        <v>0</v>
      </c>
      <c r="Q165" s="53">
        <f t="shared" si="16"/>
        <v>58510</v>
      </c>
      <c r="R165" s="29"/>
      <c r="S165" s="66">
        <v>0</v>
      </c>
      <c r="T165" s="66">
        <v>0</v>
      </c>
      <c r="U165" s="66">
        <v>0</v>
      </c>
      <c r="V165" s="66">
        <v>0</v>
      </c>
      <c r="W165" s="66">
        <v>0</v>
      </c>
      <c r="X165" s="66">
        <v>0</v>
      </c>
      <c r="Y165" s="66">
        <v>0</v>
      </c>
      <c r="Z165" s="66">
        <v>0</v>
      </c>
      <c r="AA165" s="66">
        <v>0</v>
      </c>
      <c r="AB165" s="48">
        <f t="shared" si="17"/>
        <v>0</v>
      </c>
      <c r="AC165" s="46">
        <f t="shared" si="18"/>
        <v>58510</v>
      </c>
      <c r="AD165" s="41"/>
      <c r="AE165" s="66">
        <v>0</v>
      </c>
      <c r="AF165" s="66">
        <v>0</v>
      </c>
      <c r="AG165" s="66">
        <v>0</v>
      </c>
      <c r="AH165" s="66">
        <v>0</v>
      </c>
      <c r="AI165" s="53">
        <f t="shared" si="19"/>
        <v>0</v>
      </c>
      <c r="AJ165" s="66">
        <v>0</v>
      </c>
      <c r="AK165" s="53">
        <f t="shared" si="20"/>
        <v>0</v>
      </c>
      <c r="AL165" s="41"/>
      <c r="BA165" s="86"/>
    </row>
    <row r="166" spans="1:38" ht="22.5" customHeight="1">
      <c r="A166" s="4">
        <f t="shared" si="21"/>
        <v>162</v>
      </c>
      <c r="B166" s="43" t="s">
        <v>314</v>
      </c>
      <c r="C166" s="43">
        <v>9313</v>
      </c>
      <c r="D166" s="65" t="s">
        <v>43</v>
      </c>
      <c r="E166" s="65" t="str">
        <f t="shared" si="22"/>
        <v> </v>
      </c>
      <c r="F166" s="143" t="s">
        <v>327</v>
      </c>
      <c r="G166" s="99">
        <v>109232</v>
      </c>
      <c r="H166" s="66">
        <v>565</v>
      </c>
      <c r="I166" s="66">
        <v>6704</v>
      </c>
      <c r="J166" s="66">
        <v>0</v>
      </c>
      <c r="K166" s="66">
        <v>0</v>
      </c>
      <c r="L166" s="66">
        <v>0</v>
      </c>
      <c r="M166" s="66">
        <v>22160</v>
      </c>
      <c r="N166" s="66">
        <v>1912</v>
      </c>
      <c r="O166" s="66">
        <v>3685</v>
      </c>
      <c r="P166" s="66">
        <v>5</v>
      </c>
      <c r="Q166" s="53">
        <f t="shared" si="16"/>
        <v>144263</v>
      </c>
      <c r="R166" s="29"/>
      <c r="S166" s="66">
        <v>57642</v>
      </c>
      <c r="T166" s="66">
        <v>5254</v>
      </c>
      <c r="U166" s="66">
        <v>0</v>
      </c>
      <c r="V166" s="66">
        <v>45905</v>
      </c>
      <c r="W166" s="66">
        <v>12778</v>
      </c>
      <c r="X166" s="66">
        <v>29197</v>
      </c>
      <c r="Y166" s="66">
        <v>6407</v>
      </c>
      <c r="Z166" s="66">
        <v>0</v>
      </c>
      <c r="AA166" s="66">
        <v>4</v>
      </c>
      <c r="AB166" s="48">
        <f t="shared" si="17"/>
        <v>157187</v>
      </c>
      <c r="AC166" s="46">
        <f t="shared" si="18"/>
        <v>-12924</v>
      </c>
      <c r="AD166" s="41"/>
      <c r="AE166" s="66">
        <v>3022618</v>
      </c>
      <c r="AF166" s="66">
        <v>222749</v>
      </c>
      <c r="AG166" s="66">
        <v>27649</v>
      </c>
      <c r="AH166" s="66">
        <v>0</v>
      </c>
      <c r="AI166" s="53">
        <f t="shared" si="19"/>
        <v>3273016</v>
      </c>
      <c r="AJ166" s="66">
        <v>43681</v>
      </c>
      <c r="AK166" s="53">
        <f t="shared" si="20"/>
        <v>3229335</v>
      </c>
      <c r="AL166" s="41"/>
    </row>
    <row r="167" spans="1:52" ht="22.5" customHeight="1">
      <c r="A167" s="4">
        <f t="shared" si="21"/>
        <v>163</v>
      </c>
      <c r="B167" s="145" t="s">
        <v>314</v>
      </c>
      <c r="C167" s="145">
        <v>18665</v>
      </c>
      <c r="D167" s="146" t="s">
        <v>454</v>
      </c>
      <c r="E167" s="146">
        <f t="shared" si="22"/>
        <v>1</v>
      </c>
      <c r="F167" s="147" t="s">
        <v>326</v>
      </c>
      <c r="G167" s="148">
        <v>141536</v>
      </c>
      <c r="H167" s="149">
        <v>16406</v>
      </c>
      <c r="I167" s="149"/>
      <c r="J167" s="149"/>
      <c r="K167" s="149"/>
      <c r="L167" s="149"/>
      <c r="M167" s="149"/>
      <c r="N167" s="149">
        <v>1417</v>
      </c>
      <c r="O167" s="149">
        <v>770</v>
      </c>
      <c r="P167" s="149">
        <v>2556</v>
      </c>
      <c r="Q167" s="53">
        <f t="shared" si="16"/>
        <v>162685</v>
      </c>
      <c r="R167" s="150"/>
      <c r="S167" s="149">
        <v>39328</v>
      </c>
      <c r="T167" s="149">
        <v>7958</v>
      </c>
      <c r="U167" s="149">
        <v>14361</v>
      </c>
      <c r="V167" s="149"/>
      <c r="W167" s="149">
        <v>12046</v>
      </c>
      <c r="X167" s="149">
        <v>3070</v>
      </c>
      <c r="Y167" s="149">
        <v>13310</v>
      </c>
      <c r="Z167" s="149">
        <v>2000</v>
      </c>
      <c r="AA167" s="149">
        <v>38578</v>
      </c>
      <c r="AB167" s="48">
        <f t="shared" si="17"/>
        <v>130651</v>
      </c>
      <c r="AC167" s="46">
        <f t="shared" si="18"/>
        <v>32034</v>
      </c>
      <c r="AD167" s="151"/>
      <c r="AE167" s="149"/>
      <c r="AF167" s="149">
        <v>14389</v>
      </c>
      <c r="AG167" s="149">
        <v>104858</v>
      </c>
      <c r="AH167" s="149"/>
      <c r="AI167" s="53">
        <f t="shared" si="19"/>
        <v>119247</v>
      </c>
      <c r="AJ167" s="149"/>
      <c r="AK167" s="53">
        <f t="shared" si="20"/>
        <v>119247</v>
      </c>
      <c r="AL167" s="151"/>
      <c r="AM167" s="152"/>
      <c r="AN167" s="152"/>
      <c r="AO167" s="152"/>
      <c r="AP167" s="152"/>
      <c r="AQ167" s="152"/>
      <c r="AR167" s="152"/>
      <c r="AS167" s="152"/>
      <c r="AT167" s="152"/>
      <c r="AU167" s="152"/>
      <c r="AV167" s="152"/>
      <c r="AW167" s="152"/>
      <c r="AX167" s="152"/>
      <c r="AY167" s="152"/>
      <c r="AZ167" s="152"/>
    </row>
    <row r="168" spans="1:38" ht="22.5" customHeight="1">
      <c r="A168" s="4">
        <f t="shared" si="21"/>
        <v>164</v>
      </c>
      <c r="B168" s="43" t="s">
        <v>314</v>
      </c>
      <c r="C168" s="43">
        <v>9284</v>
      </c>
      <c r="D168" s="65" t="s">
        <v>13</v>
      </c>
      <c r="E168" s="65">
        <f t="shared" si="22"/>
        <v>1</v>
      </c>
      <c r="F168" s="143" t="s">
        <v>326</v>
      </c>
      <c r="G168" s="99">
        <v>51283</v>
      </c>
      <c r="H168" s="66">
        <v>0</v>
      </c>
      <c r="I168" s="66">
        <v>1494</v>
      </c>
      <c r="J168" s="66">
        <v>0</v>
      </c>
      <c r="K168" s="66">
        <v>0</v>
      </c>
      <c r="L168" s="66">
        <v>0</v>
      </c>
      <c r="M168" s="66">
        <v>22424</v>
      </c>
      <c r="N168" s="66">
        <v>25862</v>
      </c>
      <c r="O168" s="66">
        <v>9282</v>
      </c>
      <c r="P168" s="66"/>
      <c r="Q168" s="53">
        <f t="shared" si="16"/>
        <v>110345</v>
      </c>
      <c r="R168" s="10"/>
      <c r="S168" s="66">
        <v>63031</v>
      </c>
      <c r="T168" s="66">
        <v>20280</v>
      </c>
      <c r="U168" s="66"/>
      <c r="V168" s="66">
        <v>0</v>
      </c>
      <c r="W168" s="66">
        <v>15536</v>
      </c>
      <c r="X168" s="66">
        <v>17486</v>
      </c>
      <c r="Y168" s="66">
        <v>2241</v>
      </c>
      <c r="Z168" s="66">
        <v>0</v>
      </c>
      <c r="AA168" s="66">
        <v>152</v>
      </c>
      <c r="AB168" s="48">
        <f t="shared" si="17"/>
        <v>118726</v>
      </c>
      <c r="AC168" s="46">
        <f t="shared" si="18"/>
        <v>-8381</v>
      </c>
      <c r="AD168" s="41"/>
      <c r="AE168" s="66">
        <v>930300</v>
      </c>
      <c r="AF168" s="66">
        <v>52856</v>
      </c>
      <c r="AG168" s="66">
        <v>529346</v>
      </c>
      <c r="AH168" s="66">
        <v>-70</v>
      </c>
      <c r="AI168" s="53">
        <f t="shared" si="19"/>
        <v>1512432</v>
      </c>
      <c r="AJ168" s="66">
        <v>9315</v>
      </c>
      <c r="AK168" s="53">
        <f t="shared" si="20"/>
        <v>1503117</v>
      </c>
      <c r="AL168" s="41"/>
    </row>
    <row r="169" spans="1:56" ht="22.5" customHeight="1">
      <c r="A169" s="4">
        <f t="shared" si="21"/>
        <v>165</v>
      </c>
      <c r="B169" s="43" t="s">
        <v>314</v>
      </c>
      <c r="C169" s="43">
        <v>13344</v>
      </c>
      <c r="D169" s="65" t="s">
        <v>25</v>
      </c>
      <c r="E169" s="65" t="str">
        <f t="shared" si="22"/>
        <v> </v>
      </c>
      <c r="F169" s="143" t="s">
        <v>327</v>
      </c>
      <c r="G169" s="99">
        <v>51759</v>
      </c>
      <c r="H169" s="66">
        <v>0</v>
      </c>
      <c r="I169" s="66">
        <v>30465</v>
      </c>
      <c r="J169" s="66">
        <v>0</v>
      </c>
      <c r="K169" s="66">
        <v>0</v>
      </c>
      <c r="L169" s="66">
        <v>0</v>
      </c>
      <c r="M169" s="66">
        <v>0</v>
      </c>
      <c r="N169" s="66">
        <v>0</v>
      </c>
      <c r="O169" s="66">
        <v>0</v>
      </c>
      <c r="P169" s="66">
        <v>0</v>
      </c>
      <c r="Q169" s="53">
        <f t="shared" si="16"/>
        <v>82224</v>
      </c>
      <c r="R169" s="10"/>
      <c r="S169" s="66">
        <v>44605</v>
      </c>
      <c r="T169" s="66">
        <v>0</v>
      </c>
      <c r="U169" s="66">
        <v>0</v>
      </c>
      <c r="V169" s="66">
        <v>0</v>
      </c>
      <c r="W169" s="66">
        <v>0</v>
      </c>
      <c r="X169" s="66">
        <v>19083</v>
      </c>
      <c r="Y169" s="66">
        <v>0</v>
      </c>
      <c r="Z169" s="66">
        <v>0</v>
      </c>
      <c r="AA169" s="66">
        <v>7578</v>
      </c>
      <c r="AB169" s="48">
        <f t="shared" si="17"/>
        <v>71266</v>
      </c>
      <c r="AC169" s="46">
        <f t="shared" si="18"/>
        <v>10958</v>
      </c>
      <c r="AD169" s="41"/>
      <c r="AE169" s="66">
        <v>0</v>
      </c>
      <c r="AF169" s="66">
        <v>0</v>
      </c>
      <c r="AG169" s="66">
        <v>30000</v>
      </c>
      <c r="AH169" s="66">
        <v>2465</v>
      </c>
      <c r="AI169" s="53">
        <f t="shared" si="19"/>
        <v>32465</v>
      </c>
      <c r="AJ169" s="66">
        <v>0</v>
      </c>
      <c r="AK169" s="53">
        <f t="shared" si="20"/>
        <v>32465</v>
      </c>
      <c r="AL169" s="41"/>
      <c r="BB169" s="47"/>
      <c r="BC169" s="47"/>
      <c r="BD169" s="47"/>
    </row>
    <row r="170" spans="1:38" ht="22.5" customHeight="1">
      <c r="A170" s="4">
        <f t="shared" si="21"/>
        <v>166</v>
      </c>
      <c r="B170" s="43" t="s">
        <v>314</v>
      </c>
      <c r="C170" s="43">
        <v>9272</v>
      </c>
      <c r="D170" s="65" t="s">
        <v>453</v>
      </c>
      <c r="E170" s="65">
        <f t="shared" si="22"/>
        <v>1</v>
      </c>
      <c r="F170" s="143" t="s">
        <v>326</v>
      </c>
      <c r="G170" s="99">
        <v>31727</v>
      </c>
      <c r="H170" s="66">
        <v>0</v>
      </c>
      <c r="I170" s="66"/>
      <c r="J170" s="66">
        <v>0</v>
      </c>
      <c r="K170" s="66">
        <v>0</v>
      </c>
      <c r="L170" s="66">
        <v>0</v>
      </c>
      <c r="M170" s="66">
        <v>996</v>
      </c>
      <c r="N170" s="66">
        <v>22303</v>
      </c>
      <c r="O170" s="66"/>
      <c r="P170" s="66">
        <v>1562</v>
      </c>
      <c r="Q170" s="53">
        <f t="shared" si="16"/>
        <v>56588</v>
      </c>
      <c r="R170" s="10"/>
      <c r="S170" s="66"/>
      <c r="T170" s="66"/>
      <c r="U170" s="66">
        <v>2760</v>
      </c>
      <c r="V170" s="66">
        <v>2500</v>
      </c>
      <c r="W170" s="66">
        <v>7842</v>
      </c>
      <c r="X170" s="66">
        <v>9468</v>
      </c>
      <c r="Y170" s="66">
        <v>2378</v>
      </c>
      <c r="Z170" s="66">
        <v>3200</v>
      </c>
      <c r="AA170" s="66"/>
      <c r="AB170" s="48">
        <f t="shared" si="17"/>
        <v>28148</v>
      </c>
      <c r="AC170" s="46">
        <f t="shared" si="18"/>
        <v>28440</v>
      </c>
      <c r="AD170" s="41"/>
      <c r="AE170" s="66"/>
      <c r="AF170" s="66">
        <v>10433</v>
      </c>
      <c r="AG170" s="66">
        <v>554224</v>
      </c>
      <c r="AH170" s="66">
        <v>0</v>
      </c>
      <c r="AI170" s="53">
        <f t="shared" si="19"/>
        <v>564657</v>
      </c>
      <c r="AJ170" s="66">
        <v>413</v>
      </c>
      <c r="AK170" s="53">
        <f t="shared" si="20"/>
        <v>564244</v>
      </c>
      <c r="AL170" s="41"/>
    </row>
    <row r="171" spans="1:38" ht="22.5" customHeight="1">
      <c r="A171" s="4">
        <f t="shared" si="21"/>
        <v>167</v>
      </c>
      <c r="B171" s="43" t="s">
        <v>314</v>
      </c>
      <c r="C171" s="43">
        <v>9316</v>
      </c>
      <c r="D171" s="65" t="s">
        <v>26</v>
      </c>
      <c r="E171" s="65" t="str">
        <f t="shared" si="22"/>
        <v> </v>
      </c>
      <c r="F171" s="143" t="s">
        <v>327</v>
      </c>
      <c r="G171" s="99">
        <v>6546</v>
      </c>
      <c r="H171" s="66">
        <v>0</v>
      </c>
      <c r="I171" s="66">
        <v>0</v>
      </c>
      <c r="J171" s="66">
        <v>0</v>
      </c>
      <c r="K171" s="66">
        <v>0</v>
      </c>
      <c r="L171" s="66">
        <v>0</v>
      </c>
      <c r="M171" s="66">
        <v>5983</v>
      </c>
      <c r="N171" s="66">
        <v>5267</v>
      </c>
      <c r="O171" s="66">
        <v>9345</v>
      </c>
      <c r="P171" s="66">
        <v>1800</v>
      </c>
      <c r="Q171" s="53">
        <f t="shared" si="16"/>
        <v>28941</v>
      </c>
      <c r="R171" s="10"/>
      <c r="S171" s="66">
        <v>6230</v>
      </c>
      <c r="T171" s="66">
        <v>0</v>
      </c>
      <c r="U171" s="66">
        <v>0</v>
      </c>
      <c r="V171" s="66">
        <v>173</v>
      </c>
      <c r="W171" s="66">
        <v>15256</v>
      </c>
      <c r="X171" s="66">
        <v>5089</v>
      </c>
      <c r="Y171" s="66">
        <v>0</v>
      </c>
      <c r="Z171" s="66">
        <v>0</v>
      </c>
      <c r="AA171" s="66">
        <v>-2523</v>
      </c>
      <c r="AB171" s="48">
        <f t="shared" si="17"/>
        <v>24225</v>
      </c>
      <c r="AC171" s="46">
        <f t="shared" si="18"/>
        <v>4716</v>
      </c>
      <c r="AD171" s="41"/>
      <c r="AE171" s="66">
        <v>0</v>
      </c>
      <c r="AF171" s="66">
        <v>0</v>
      </c>
      <c r="AG171" s="66">
        <v>109319</v>
      </c>
      <c r="AH171" s="66">
        <v>0</v>
      </c>
      <c r="AI171" s="53">
        <f t="shared" si="19"/>
        <v>109319</v>
      </c>
      <c r="AJ171" s="66">
        <v>0</v>
      </c>
      <c r="AK171" s="53">
        <f t="shared" si="20"/>
        <v>109319</v>
      </c>
      <c r="AL171" s="41"/>
    </row>
    <row r="172" spans="1:53" ht="22.5" customHeight="1">
      <c r="A172" s="4">
        <f t="shared" si="21"/>
        <v>168</v>
      </c>
      <c r="B172" s="43" t="s">
        <v>314</v>
      </c>
      <c r="C172" s="43">
        <v>9317</v>
      </c>
      <c r="D172" s="65" t="s">
        <v>27</v>
      </c>
      <c r="E172" s="65">
        <f t="shared" si="22"/>
        <v>1</v>
      </c>
      <c r="F172" s="143" t="s">
        <v>326</v>
      </c>
      <c r="G172" s="99">
        <v>72126</v>
      </c>
      <c r="H172" s="66">
        <v>0</v>
      </c>
      <c r="I172" s="66">
        <v>12163</v>
      </c>
      <c r="J172" s="66">
        <v>0</v>
      </c>
      <c r="K172" s="66">
        <v>0</v>
      </c>
      <c r="L172" s="66">
        <v>280000</v>
      </c>
      <c r="M172" s="66">
        <v>42398</v>
      </c>
      <c r="N172" s="66">
        <v>8357</v>
      </c>
      <c r="O172" s="66">
        <v>32314</v>
      </c>
      <c r="P172" s="66">
        <v>0</v>
      </c>
      <c r="Q172" s="53">
        <f t="shared" si="16"/>
        <v>447358</v>
      </c>
      <c r="R172" s="10"/>
      <c r="S172" s="66">
        <v>52284</v>
      </c>
      <c r="T172" s="66">
        <v>26460</v>
      </c>
      <c r="U172" s="66"/>
      <c r="V172" s="66">
        <v>14845</v>
      </c>
      <c r="W172" s="66">
        <v>14583</v>
      </c>
      <c r="X172" s="66">
        <v>9068</v>
      </c>
      <c r="Y172" s="66"/>
      <c r="Z172" s="66">
        <v>9900</v>
      </c>
      <c r="AA172" s="66">
        <v>16445</v>
      </c>
      <c r="AB172" s="48">
        <f t="shared" si="17"/>
        <v>143585</v>
      </c>
      <c r="AC172" s="46">
        <f t="shared" si="18"/>
        <v>303773</v>
      </c>
      <c r="AD172" s="41"/>
      <c r="AE172" s="66">
        <v>660000</v>
      </c>
      <c r="AF172" s="66">
        <v>0</v>
      </c>
      <c r="AG172" s="66">
        <v>567997</v>
      </c>
      <c r="AH172" s="66"/>
      <c r="AI172" s="53">
        <f t="shared" si="19"/>
        <v>1227997</v>
      </c>
      <c r="AJ172" s="66">
        <v>2252</v>
      </c>
      <c r="AK172" s="53">
        <f t="shared" si="20"/>
        <v>1225745</v>
      </c>
      <c r="AL172" s="41"/>
      <c r="BA172" s="20"/>
    </row>
    <row r="173" spans="1:38" ht="22.5" customHeight="1">
      <c r="A173" s="4">
        <f t="shared" si="21"/>
        <v>169</v>
      </c>
      <c r="B173" s="43" t="s">
        <v>314</v>
      </c>
      <c r="C173" s="43">
        <v>9871</v>
      </c>
      <c r="D173" s="65" t="s">
        <v>45</v>
      </c>
      <c r="E173" s="65" t="str">
        <f t="shared" si="22"/>
        <v> </v>
      </c>
      <c r="F173" s="143" t="s">
        <v>327</v>
      </c>
      <c r="G173" s="99">
        <v>18619</v>
      </c>
      <c r="H173" s="66">
        <v>2584</v>
      </c>
      <c r="I173" s="66">
        <v>0</v>
      </c>
      <c r="J173" s="66">
        <v>0</v>
      </c>
      <c r="K173" s="66">
        <v>0</v>
      </c>
      <c r="L173" s="66">
        <v>0</v>
      </c>
      <c r="M173" s="66">
        <v>0</v>
      </c>
      <c r="N173" s="66">
        <v>0</v>
      </c>
      <c r="O173" s="66">
        <v>0</v>
      </c>
      <c r="P173" s="66">
        <v>7700</v>
      </c>
      <c r="Q173" s="53">
        <f t="shared" si="16"/>
        <v>28903</v>
      </c>
      <c r="R173" s="10"/>
      <c r="S173" s="66">
        <v>89000</v>
      </c>
      <c r="T173" s="66"/>
      <c r="U173" s="66">
        <v>0</v>
      </c>
      <c r="V173" s="66">
        <v>0</v>
      </c>
      <c r="W173" s="66">
        <v>0</v>
      </c>
      <c r="X173" s="66">
        <v>13579</v>
      </c>
      <c r="Y173" s="66">
        <v>0</v>
      </c>
      <c r="Z173" s="66">
        <v>0</v>
      </c>
      <c r="AA173" s="66">
        <v>6705</v>
      </c>
      <c r="AB173" s="48">
        <f t="shared" si="17"/>
        <v>109284</v>
      </c>
      <c r="AC173" s="46">
        <f t="shared" si="18"/>
        <v>-80381</v>
      </c>
      <c r="AD173" s="41"/>
      <c r="AE173" s="66">
        <v>1100000</v>
      </c>
      <c r="AF173" s="66">
        <v>0</v>
      </c>
      <c r="AG173" s="66">
        <v>70000</v>
      </c>
      <c r="AH173" s="66">
        <v>2900</v>
      </c>
      <c r="AI173" s="53">
        <f t="shared" si="19"/>
        <v>1172900</v>
      </c>
      <c r="AJ173" s="66">
        <v>0</v>
      </c>
      <c r="AK173" s="53">
        <f t="shared" si="20"/>
        <v>1172900</v>
      </c>
      <c r="AL173" s="41"/>
    </row>
    <row r="174" spans="1:38" ht="22.5" customHeight="1">
      <c r="A174" s="4">
        <f t="shared" si="21"/>
        <v>170</v>
      </c>
      <c r="B174" s="43" t="s">
        <v>314</v>
      </c>
      <c r="C174" s="43">
        <v>9347</v>
      </c>
      <c r="D174" s="65" t="s">
        <v>65</v>
      </c>
      <c r="E174" s="65">
        <f aca="true" t="shared" si="23" ref="E174:E196">IF(F174="Y",1," ")</f>
        <v>1</v>
      </c>
      <c r="F174" s="143" t="s">
        <v>326</v>
      </c>
      <c r="G174" s="99">
        <v>324529</v>
      </c>
      <c r="H174" s="66">
        <v>7337</v>
      </c>
      <c r="I174" s="66">
        <v>7337</v>
      </c>
      <c r="J174" s="66">
        <v>0</v>
      </c>
      <c r="K174" s="66">
        <v>12383</v>
      </c>
      <c r="L174" s="66">
        <v>0</v>
      </c>
      <c r="M174" s="66">
        <v>23740</v>
      </c>
      <c r="N174" s="66">
        <v>3549</v>
      </c>
      <c r="O174" s="66">
        <v>0</v>
      </c>
      <c r="P174" s="66"/>
      <c r="Q174" s="53">
        <f t="shared" si="16"/>
        <v>378875</v>
      </c>
      <c r="R174" s="10"/>
      <c r="S174" s="66">
        <v>186931</v>
      </c>
      <c r="T174" s="66">
        <v>15600</v>
      </c>
      <c r="U174" s="66">
        <v>7575</v>
      </c>
      <c r="V174" s="66">
        <v>4557</v>
      </c>
      <c r="W174" s="66">
        <v>40740</v>
      </c>
      <c r="X174" s="66">
        <v>59698</v>
      </c>
      <c r="Y174" s="66">
        <v>19702</v>
      </c>
      <c r="Z174" s="66">
        <v>7612</v>
      </c>
      <c r="AA174" s="66">
        <v>15883</v>
      </c>
      <c r="AB174" s="48">
        <f t="shared" si="17"/>
        <v>358298</v>
      </c>
      <c r="AC174" s="46">
        <f t="shared" si="18"/>
        <v>20577</v>
      </c>
      <c r="AD174" s="41"/>
      <c r="AE174" s="66">
        <v>0</v>
      </c>
      <c r="AF174" s="66">
        <v>0</v>
      </c>
      <c r="AG174" s="66">
        <v>0</v>
      </c>
      <c r="AH174" s="66">
        <v>0</v>
      </c>
      <c r="AI174" s="53">
        <f t="shared" si="19"/>
        <v>0</v>
      </c>
      <c r="AJ174" s="66">
        <v>0</v>
      </c>
      <c r="AK174" s="53">
        <f t="shared" si="20"/>
        <v>0</v>
      </c>
      <c r="AL174" s="41"/>
    </row>
    <row r="175" spans="1:38" ht="22.5" customHeight="1">
      <c r="A175" s="4">
        <f t="shared" si="21"/>
        <v>171</v>
      </c>
      <c r="B175" s="43" t="s">
        <v>314</v>
      </c>
      <c r="C175" s="43">
        <v>9346</v>
      </c>
      <c r="D175" s="65" t="s">
        <v>55</v>
      </c>
      <c r="E175" s="65">
        <f t="shared" si="23"/>
        <v>1</v>
      </c>
      <c r="F175" s="143" t="s">
        <v>326</v>
      </c>
      <c r="G175" s="99">
        <v>229051</v>
      </c>
      <c r="H175" s="66">
        <v>599</v>
      </c>
      <c r="I175" s="66">
        <v>13640</v>
      </c>
      <c r="J175" s="66">
        <v>37512</v>
      </c>
      <c r="K175" s="66">
        <v>12500</v>
      </c>
      <c r="L175" s="66">
        <v>400</v>
      </c>
      <c r="M175" s="66">
        <v>16766</v>
      </c>
      <c r="N175" s="66">
        <v>709</v>
      </c>
      <c r="O175" s="66">
        <v>3217</v>
      </c>
      <c r="P175" s="66">
        <v>518</v>
      </c>
      <c r="Q175" s="53">
        <f t="shared" si="16"/>
        <v>314912</v>
      </c>
      <c r="R175" s="11"/>
      <c r="S175" s="66">
        <v>65087</v>
      </c>
      <c r="T175" s="66">
        <v>19067</v>
      </c>
      <c r="U175" s="66">
        <v>10475</v>
      </c>
      <c r="V175" s="66">
        <v>54294</v>
      </c>
      <c r="W175" s="66">
        <v>36212</v>
      </c>
      <c r="X175" s="66">
        <v>28012</v>
      </c>
      <c r="Y175" s="66">
        <v>52514</v>
      </c>
      <c r="Z175" s="66">
        <v>56814</v>
      </c>
      <c r="AA175" s="66"/>
      <c r="AB175" s="48">
        <f t="shared" si="17"/>
        <v>322475</v>
      </c>
      <c r="AC175" s="46">
        <f t="shared" si="18"/>
        <v>-7563</v>
      </c>
      <c r="AD175" s="41"/>
      <c r="AE175" s="66">
        <v>3112000</v>
      </c>
      <c r="AF175" s="66">
        <v>135500</v>
      </c>
      <c r="AG175" s="66">
        <v>539037</v>
      </c>
      <c r="AH175" s="66">
        <v>0</v>
      </c>
      <c r="AI175" s="53">
        <f t="shared" si="19"/>
        <v>3786537</v>
      </c>
      <c r="AJ175" s="66">
        <v>0</v>
      </c>
      <c r="AK175" s="53">
        <f t="shared" si="20"/>
        <v>3786537</v>
      </c>
      <c r="AL175" s="41"/>
    </row>
    <row r="176" spans="1:38" ht="22.5" customHeight="1">
      <c r="A176" s="4">
        <f t="shared" si="21"/>
        <v>172</v>
      </c>
      <c r="B176" s="43" t="s">
        <v>314</v>
      </c>
      <c r="C176" s="43">
        <v>9356</v>
      </c>
      <c r="D176" s="65" t="s">
        <v>64</v>
      </c>
      <c r="E176" s="65" t="str">
        <f t="shared" si="23"/>
        <v> </v>
      </c>
      <c r="F176" s="143" t="s">
        <v>327</v>
      </c>
      <c r="G176" s="99">
        <v>95583</v>
      </c>
      <c r="H176" s="66">
        <v>0</v>
      </c>
      <c r="I176" s="66">
        <v>0</v>
      </c>
      <c r="J176" s="66">
        <v>0</v>
      </c>
      <c r="K176" s="66">
        <v>0</v>
      </c>
      <c r="L176" s="66">
        <v>0</v>
      </c>
      <c r="M176" s="66">
        <v>0</v>
      </c>
      <c r="N176" s="66">
        <v>0</v>
      </c>
      <c r="O176" s="66">
        <v>0</v>
      </c>
      <c r="P176" s="66">
        <v>0</v>
      </c>
      <c r="Q176" s="53">
        <f t="shared" si="16"/>
        <v>95583</v>
      </c>
      <c r="R176" s="11"/>
      <c r="S176" s="66">
        <v>0</v>
      </c>
      <c r="T176" s="66">
        <v>0</v>
      </c>
      <c r="U176" s="66">
        <v>0</v>
      </c>
      <c r="V176" s="66">
        <v>0</v>
      </c>
      <c r="W176" s="66">
        <v>0</v>
      </c>
      <c r="X176" s="66">
        <v>0</v>
      </c>
      <c r="Y176" s="66">
        <v>0</v>
      </c>
      <c r="Z176" s="66">
        <v>0</v>
      </c>
      <c r="AA176" s="66">
        <v>0</v>
      </c>
      <c r="AB176" s="48">
        <f t="shared" si="17"/>
        <v>0</v>
      </c>
      <c r="AC176" s="46">
        <f t="shared" si="18"/>
        <v>95583</v>
      </c>
      <c r="AD176" s="41"/>
      <c r="AE176" s="66">
        <v>0</v>
      </c>
      <c r="AF176" s="66">
        <v>0</v>
      </c>
      <c r="AG176" s="66">
        <v>0</v>
      </c>
      <c r="AH176" s="66">
        <v>0</v>
      </c>
      <c r="AI176" s="53">
        <f t="shared" si="19"/>
        <v>0</v>
      </c>
      <c r="AJ176" s="66">
        <v>0</v>
      </c>
      <c r="AK176" s="53">
        <f t="shared" si="20"/>
        <v>0</v>
      </c>
      <c r="AL176" s="41"/>
    </row>
    <row r="177" spans="1:38" ht="22.5" customHeight="1">
      <c r="A177" s="4">
        <f t="shared" si="21"/>
        <v>173</v>
      </c>
      <c r="B177" s="43" t="s">
        <v>314</v>
      </c>
      <c r="C177" s="43">
        <v>9348</v>
      </c>
      <c r="D177" s="65" t="s">
        <v>66</v>
      </c>
      <c r="E177" s="65">
        <f t="shared" si="23"/>
        <v>1</v>
      </c>
      <c r="F177" s="143" t="s">
        <v>326</v>
      </c>
      <c r="G177" s="99">
        <v>67919</v>
      </c>
      <c r="H177" s="66">
        <v>12978</v>
      </c>
      <c r="I177" s="66"/>
      <c r="J177" s="66">
        <v>0</v>
      </c>
      <c r="K177" s="66">
        <v>0</v>
      </c>
      <c r="L177" s="66">
        <v>183811</v>
      </c>
      <c r="M177" s="66">
        <v>138402</v>
      </c>
      <c r="N177" s="66">
        <v>18038</v>
      </c>
      <c r="O177" s="66">
        <v>62</v>
      </c>
      <c r="P177" s="66">
        <v>0</v>
      </c>
      <c r="Q177" s="53">
        <f t="shared" si="16"/>
        <v>421210</v>
      </c>
      <c r="R177" s="10"/>
      <c r="S177" s="66">
        <v>60775</v>
      </c>
      <c r="T177" s="66">
        <v>0</v>
      </c>
      <c r="U177" s="66">
        <v>1855</v>
      </c>
      <c r="V177" s="66">
        <v>15841</v>
      </c>
      <c r="W177" s="66">
        <v>95798</v>
      </c>
      <c r="X177" s="66">
        <v>10856</v>
      </c>
      <c r="Y177" s="66">
        <v>8251</v>
      </c>
      <c r="Z177" s="66"/>
      <c r="AA177" s="66">
        <v>14469</v>
      </c>
      <c r="AB177" s="48">
        <f t="shared" si="17"/>
        <v>207845</v>
      </c>
      <c r="AC177" s="46">
        <f t="shared" si="18"/>
        <v>213365</v>
      </c>
      <c r="AD177" s="41"/>
      <c r="AE177" s="66">
        <v>4458347</v>
      </c>
      <c r="AF177" s="66"/>
      <c r="AG177" s="66">
        <v>493622</v>
      </c>
      <c r="AH177" s="66">
        <v>3431</v>
      </c>
      <c r="AI177" s="53">
        <f t="shared" si="19"/>
        <v>4955400</v>
      </c>
      <c r="AJ177" s="66">
        <v>1603</v>
      </c>
      <c r="AK177" s="53">
        <f t="shared" si="20"/>
        <v>4953797</v>
      </c>
      <c r="AL177" s="41"/>
    </row>
    <row r="178" spans="1:38" ht="22.5" customHeight="1">
      <c r="A178" s="4">
        <f t="shared" si="21"/>
        <v>174</v>
      </c>
      <c r="B178" s="43" t="s">
        <v>314</v>
      </c>
      <c r="C178" s="43">
        <v>9349</v>
      </c>
      <c r="D178" s="65" t="s">
        <v>67</v>
      </c>
      <c r="E178" s="65" t="str">
        <f t="shared" si="23"/>
        <v> </v>
      </c>
      <c r="F178" s="143" t="s">
        <v>327</v>
      </c>
      <c r="G178" s="99">
        <v>75909</v>
      </c>
      <c r="H178" s="66">
        <v>775</v>
      </c>
      <c r="I178" s="66">
        <v>4223</v>
      </c>
      <c r="J178" s="66">
        <v>0</v>
      </c>
      <c r="K178" s="66">
        <v>0</v>
      </c>
      <c r="L178" s="66">
        <v>0</v>
      </c>
      <c r="M178" s="66">
        <v>18200</v>
      </c>
      <c r="N178" s="66">
        <v>8413</v>
      </c>
      <c r="O178" s="66">
        <v>3621</v>
      </c>
      <c r="P178" s="66">
        <v>5784</v>
      </c>
      <c r="Q178" s="53">
        <f t="shared" si="16"/>
        <v>116925</v>
      </c>
      <c r="R178" s="10"/>
      <c r="S178" s="66">
        <v>51523</v>
      </c>
      <c r="T178" s="66">
        <v>18200</v>
      </c>
      <c r="U178" s="66">
        <v>0</v>
      </c>
      <c r="V178" s="66">
        <v>0</v>
      </c>
      <c r="W178" s="66">
        <v>14582</v>
      </c>
      <c r="X178" s="66">
        <v>27843</v>
      </c>
      <c r="Y178" s="66">
        <v>3954</v>
      </c>
      <c r="Z178" s="66">
        <v>0</v>
      </c>
      <c r="AA178" s="66">
        <v>1026</v>
      </c>
      <c r="AB178" s="48">
        <f t="shared" si="17"/>
        <v>117128</v>
      </c>
      <c r="AC178" s="46">
        <f t="shared" si="18"/>
        <v>-203</v>
      </c>
      <c r="AD178" s="41"/>
      <c r="AE178" s="66">
        <v>400000</v>
      </c>
      <c r="AF178" s="66">
        <v>500000</v>
      </c>
      <c r="AG178" s="66">
        <v>148564</v>
      </c>
      <c r="AH178" s="66">
        <v>0</v>
      </c>
      <c r="AI178" s="53">
        <f t="shared" si="19"/>
        <v>1048564</v>
      </c>
      <c r="AJ178" s="66">
        <v>0</v>
      </c>
      <c r="AK178" s="53">
        <f t="shared" si="20"/>
        <v>1048564</v>
      </c>
      <c r="AL178" s="41"/>
    </row>
    <row r="179" spans="1:38" ht="22.5" customHeight="1">
      <c r="A179" s="4">
        <f t="shared" si="21"/>
        <v>175</v>
      </c>
      <c r="B179" s="43" t="s">
        <v>314</v>
      </c>
      <c r="C179" s="43">
        <v>9355</v>
      </c>
      <c r="D179" s="65" t="s">
        <v>238</v>
      </c>
      <c r="E179" s="65">
        <f t="shared" si="23"/>
        <v>1</v>
      </c>
      <c r="F179" s="143" t="s">
        <v>326</v>
      </c>
      <c r="G179" s="99">
        <v>56566</v>
      </c>
      <c r="H179" s="66">
        <v>0</v>
      </c>
      <c r="I179" s="66">
        <v>1460</v>
      </c>
      <c r="J179" s="66">
        <v>1303</v>
      </c>
      <c r="K179" s="66">
        <v>0</v>
      </c>
      <c r="L179" s="66">
        <v>472</v>
      </c>
      <c r="M179" s="66">
        <v>32080</v>
      </c>
      <c r="N179" s="66">
        <v>39304</v>
      </c>
      <c r="O179" s="66">
        <v>1856</v>
      </c>
      <c r="P179" s="66"/>
      <c r="Q179" s="53">
        <f t="shared" si="16"/>
        <v>133041</v>
      </c>
      <c r="R179" s="10"/>
      <c r="S179" s="66">
        <v>55981</v>
      </c>
      <c r="T179" s="66">
        <v>20460</v>
      </c>
      <c r="U179" s="66">
        <v>1282</v>
      </c>
      <c r="V179" s="66"/>
      <c r="W179" s="66">
        <v>8537</v>
      </c>
      <c r="X179" s="66">
        <v>15731</v>
      </c>
      <c r="Y179" s="66">
        <v>4195</v>
      </c>
      <c r="Z179" s="66">
        <v>2775</v>
      </c>
      <c r="AA179" s="66"/>
      <c r="AB179" s="48">
        <f t="shared" si="17"/>
        <v>108961</v>
      </c>
      <c r="AC179" s="46">
        <f t="shared" si="18"/>
        <v>24080</v>
      </c>
      <c r="AD179" s="41"/>
      <c r="AE179" s="66">
        <v>2117604</v>
      </c>
      <c r="AF179" s="66">
        <v>15695</v>
      </c>
      <c r="AG179" s="66">
        <v>835419</v>
      </c>
      <c r="AH179" s="66">
        <v>102</v>
      </c>
      <c r="AI179" s="53">
        <f t="shared" si="19"/>
        <v>2968820</v>
      </c>
      <c r="AJ179" s="66">
        <v>3532</v>
      </c>
      <c r="AK179" s="53">
        <f t="shared" si="20"/>
        <v>2965288</v>
      </c>
      <c r="AL179" s="41"/>
    </row>
    <row r="180" spans="1:38" ht="22.5" customHeight="1">
      <c r="A180" s="4">
        <f t="shared" si="21"/>
        <v>176</v>
      </c>
      <c r="B180" s="43" t="s">
        <v>314</v>
      </c>
      <c r="C180" s="43">
        <v>9323</v>
      </c>
      <c r="D180" s="65" t="s">
        <v>47</v>
      </c>
      <c r="E180" s="65" t="str">
        <f t="shared" si="23"/>
        <v> </v>
      </c>
      <c r="F180" s="143" t="s">
        <v>327</v>
      </c>
      <c r="G180" s="99">
        <v>57478</v>
      </c>
      <c r="H180" s="66">
        <v>0</v>
      </c>
      <c r="I180" s="66">
        <v>95</v>
      </c>
      <c r="J180" s="66">
        <v>0</v>
      </c>
      <c r="K180" s="66">
        <v>0</v>
      </c>
      <c r="L180" s="66">
        <v>0</v>
      </c>
      <c r="M180" s="66">
        <v>30883</v>
      </c>
      <c r="N180" s="66">
        <v>16512</v>
      </c>
      <c r="O180" s="66">
        <v>0</v>
      </c>
      <c r="P180" s="66">
        <v>1790</v>
      </c>
      <c r="Q180" s="53">
        <f t="shared" si="16"/>
        <v>106758</v>
      </c>
      <c r="R180" s="10"/>
      <c r="S180" s="66">
        <v>18261</v>
      </c>
      <c r="T180" s="66">
        <v>0</v>
      </c>
      <c r="U180" s="66">
        <v>100</v>
      </c>
      <c r="V180" s="66">
        <v>250</v>
      </c>
      <c r="W180" s="66">
        <v>143817</v>
      </c>
      <c r="X180" s="66">
        <v>8562</v>
      </c>
      <c r="Y180" s="66">
        <v>345</v>
      </c>
      <c r="Z180" s="66">
        <v>0</v>
      </c>
      <c r="AA180" s="66">
        <v>15580</v>
      </c>
      <c r="AB180" s="48">
        <f t="shared" si="17"/>
        <v>186915</v>
      </c>
      <c r="AC180" s="46">
        <f t="shared" si="18"/>
        <v>-80157</v>
      </c>
      <c r="AD180" s="41"/>
      <c r="AE180" s="66">
        <v>0</v>
      </c>
      <c r="AF180" s="66">
        <v>0</v>
      </c>
      <c r="AG180" s="66">
        <v>300657</v>
      </c>
      <c r="AH180" s="66">
        <v>30</v>
      </c>
      <c r="AI180" s="53">
        <f t="shared" si="19"/>
        <v>300687</v>
      </c>
      <c r="AJ180" s="66">
        <v>0</v>
      </c>
      <c r="AK180" s="53">
        <f t="shared" si="20"/>
        <v>300687</v>
      </c>
      <c r="AL180" s="41"/>
    </row>
    <row r="181" spans="1:38" ht="22.5" customHeight="1">
      <c r="A181" s="4">
        <f t="shared" si="21"/>
        <v>177</v>
      </c>
      <c r="B181" s="43" t="s">
        <v>314</v>
      </c>
      <c r="C181" s="43">
        <v>9351</v>
      </c>
      <c r="D181" s="65" t="s">
        <v>56</v>
      </c>
      <c r="E181" s="65">
        <f t="shared" si="23"/>
        <v>1</v>
      </c>
      <c r="F181" s="143" t="s">
        <v>326</v>
      </c>
      <c r="G181" s="99">
        <v>76576</v>
      </c>
      <c r="H181" s="66">
        <v>3975</v>
      </c>
      <c r="I181" s="66">
        <v>6555</v>
      </c>
      <c r="J181" s="66">
        <v>0</v>
      </c>
      <c r="K181" s="66">
        <v>2500</v>
      </c>
      <c r="L181" s="66">
        <v>0</v>
      </c>
      <c r="M181" s="66">
        <v>5713</v>
      </c>
      <c r="N181" s="66">
        <v>32894</v>
      </c>
      <c r="O181" s="66"/>
      <c r="P181" s="66">
        <v>134</v>
      </c>
      <c r="Q181" s="53">
        <f t="shared" si="16"/>
        <v>128347</v>
      </c>
      <c r="R181" s="10"/>
      <c r="S181" s="66">
        <v>46440</v>
      </c>
      <c r="T181" s="66">
        <v>0</v>
      </c>
      <c r="U181" s="66">
        <v>3439</v>
      </c>
      <c r="V181" s="66">
        <v>26396</v>
      </c>
      <c r="W181" s="66">
        <v>21045</v>
      </c>
      <c r="X181" s="66">
        <v>20351</v>
      </c>
      <c r="Y181" s="66">
        <v>6170</v>
      </c>
      <c r="Z181" s="66"/>
      <c r="AA181" s="66">
        <v>0</v>
      </c>
      <c r="AB181" s="48">
        <f t="shared" si="17"/>
        <v>123841</v>
      </c>
      <c r="AC181" s="46">
        <f t="shared" si="18"/>
        <v>4506</v>
      </c>
      <c r="AD181" s="41"/>
      <c r="AE181" s="66">
        <v>1170880</v>
      </c>
      <c r="AF181" s="66">
        <v>38818</v>
      </c>
      <c r="AG181" s="66">
        <v>679442</v>
      </c>
      <c r="AH181" s="66">
        <v>3460</v>
      </c>
      <c r="AI181" s="53">
        <f t="shared" si="19"/>
        <v>1892600</v>
      </c>
      <c r="AJ181" s="66">
        <v>618</v>
      </c>
      <c r="AK181" s="53">
        <f t="shared" si="20"/>
        <v>1891982</v>
      </c>
      <c r="AL181" s="41"/>
    </row>
    <row r="182" spans="1:38" ht="22.5" customHeight="1">
      <c r="A182" s="4">
        <f t="shared" si="21"/>
        <v>178</v>
      </c>
      <c r="B182" s="43" t="s">
        <v>314</v>
      </c>
      <c r="C182" s="43">
        <v>9326</v>
      </c>
      <c r="D182" s="65" t="s">
        <v>48</v>
      </c>
      <c r="E182" s="65">
        <f t="shared" si="23"/>
        <v>1</v>
      </c>
      <c r="F182" s="143" t="s">
        <v>326</v>
      </c>
      <c r="G182" s="99">
        <v>107113</v>
      </c>
      <c r="H182" s="66">
        <v>9106</v>
      </c>
      <c r="I182" s="66"/>
      <c r="J182" s="66">
        <v>0</v>
      </c>
      <c r="K182" s="66"/>
      <c r="L182" s="66">
        <v>2500</v>
      </c>
      <c r="M182" s="66">
        <v>69472</v>
      </c>
      <c r="N182" s="66">
        <v>8325</v>
      </c>
      <c r="O182" s="66">
        <v>26206</v>
      </c>
      <c r="P182" s="66">
        <v>29125</v>
      </c>
      <c r="Q182" s="53">
        <f t="shared" si="16"/>
        <v>251847</v>
      </c>
      <c r="R182" s="10"/>
      <c r="S182" s="66">
        <v>69574</v>
      </c>
      <c r="T182" s="66">
        <v>33000</v>
      </c>
      <c r="U182" s="66">
        <v>7134</v>
      </c>
      <c r="V182" s="66">
        <v>55338</v>
      </c>
      <c r="W182" s="66">
        <v>195089</v>
      </c>
      <c r="X182" s="66">
        <v>25892</v>
      </c>
      <c r="Y182" s="66">
        <v>8955</v>
      </c>
      <c r="Z182" s="66">
        <v>4000</v>
      </c>
      <c r="AA182" s="66">
        <v>4790</v>
      </c>
      <c r="AB182" s="48">
        <f t="shared" si="17"/>
        <v>403772</v>
      </c>
      <c r="AC182" s="46">
        <f t="shared" si="18"/>
        <v>-151925</v>
      </c>
      <c r="AD182" s="41"/>
      <c r="AE182" s="66">
        <v>3056001</v>
      </c>
      <c r="AF182" s="66">
        <v>74631</v>
      </c>
      <c r="AG182" s="66">
        <v>129327</v>
      </c>
      <c r="AH182" s="66">
        <v>54101</v>
      </c>
      <c r="AI182" s="53">
        <f t="shared" si="19"/>
        <v>3314060</v>
      </c>
      <c r="AJ182" s="66">
        <v>46500</v>
      </c>
      <c r="AK182" s="53">
        <f t="shared" si="20"/>
        <v>3267560</v>
      </c>
      <c r="AL182" s="41"/>
    </row>
    <row r="183" spans="1:38" ht="22.5" customHeight="1">
      <c r="A183" s="4">
        <f t="shared" si="21"/>
        <v>179</v>
      </c>
      <c r="B183" s="43" t="s">
        <v>314</v>
      </c>
      <c r="C183" s="43">
        <v>9325</v>
      </c>
      <c r="D183" s="65" t="s">
        <v>49</v>
      </c>
      <c r="E183" s="65">
        <f t="shared" si="23"/>
        <v>1</v>
      </c>
      <c r="F183" s="143" t="s">
        <v>326</v>
      </c>
      <c r="G183" s="99">
        <v>150174</v>
      </c>
      <c r="H183" s="66">
        <v>7503</v>
      </c>
      <c r="I183" s="66">
        <v>0</v>
      </c>
      <c r="J183" s="66">
        <v>0</v>
      </c>
      <c r="K183" s="66">
        <v>21177</v>
      </c>
      <c r="L183" s="66">
        <v>0</v>
      </c>
      <c r="M183" s="66">
        <v>246051</v>
      </c>
      <c r="N183" s="66">
        <v>16419</v>
      </c>
      <c r="O183" s="66">
        <v>0</v>
      </c>
      <c r="P183" s="66">
        <v>19269</v>
      </c>
      <c r="Q183" s="53">
        <f t="shared" si="16"/>
        <v>460593</v>
      </c>
      <c r="R183" s="10"/>
      <c r="S183" s="66">
        <v>51210</v>
      </c>
      <c r="T183" s="66">
        <v>49212</v>
      </c>
      <c r="U183" s="66">
        <v>6508</v>
      </c>
      <c r="V183" s="66">
        <v>55067</v>
      </c>
      <c r="W183" s="66">
        <v>38756</v>
      </c>
      <c r="X183" s="66">
        <v>114785</v>
      </c>
      <c r="Y183" s="66">
        <v>24849</v>
      </c>
      <c r="Z183" s="66">
        <v>0</v>
      </c>
      <c r="AA183" s="66">
        <v>2724</v>
      </c>
      <c r="AB183" s="48">
        <f t="shared" si="17"/>
        <v>343111</v>
      </c>
      <c r="AC183" s="46">
        <f t="shared" si="18"/>
        <v>117482</v>
      </c>
      <c r="AD183" s="41"/>
      <c r="AE183" s="66">
        <v>7021000</v>
      </c>
      <c r="AF183" s="66"/>
      <c r="AG183" s="66">
        <v>499442</v>
      </c>
      <c r="AH183" s="66"/>
      <c r="AI183" s="53">
        <f t="shared" si="19"/>
        <v>7520442</v>
      </c>
      <c r="AJ183" s="66">
        <v>65852</v>
      </c>
      <c r="AK183" s="53">
        <f t="shared" si="20"/>
        <v>7454590</v>
      </c>
      <c r="AL183" s="41"/>
    </row>
    <row r="184" spans="1:38" ht="22.5" customHeight="1">
      <c r="A184" s="4">
        <f t="shared" si="21"/>
        <v>180</v>
      </c>
      <c r="B184" s="43" t="s">
        <v>314</v>
      </c>
      <c r="C184" s="43">
        <v>9302</v>
      </c>
      <c r="D184" s="65" t="s">
        <v>50</v>
      </c>
      <c r="E184" s="65" t="str">
        <f t="shared" si="23"/>
        <v> </v>
      </c>
      <c r="F184" s="143" t="s">
        <v>327</v>
      </c>
      <c r="G184" s="99">
        <v>58588</v>
      </c>
      <c r="H184" s="66">
        <v>0</v>
      </c>
      <c r="I184" s="66">
        <v>0</v>
      </c>
      <c r="J184" s="66">
        <v>0</v>
      </c>
      <c r="K184" s="66">
        <v>0</v>
      </c>
      <c r="L184" s="66">
        <v>0</v>
      </c>
      <c r="M184" s="66">
        <v>34186</v>
      </c>
      <c r="N184" s="66">
        <v>49</v>
      </c>
      <c r="O184" s="66">
        <v>0</v>
      </c>
      <c r="P184" s="66">
        <v>0</v>
      </c>
      <c r="Q184" s="53">
        <f t="shared" si="16"/>
        <v>92823</v>
      </c>
      <c r="R184" s="10"/>
      <c r="S184" s="66">
        <v>27293</v>
      </c>
      <c r="T184" s="66">
        <v>19809</v>
      </c>
      <c r="U184" s="66">
        <v>550</v>
      </c>
      <c r="V184" s="66">
        <v>27488</v>
      </c>
      <c r="W184" s="66">
        <v>8617</v>
      </c>
      <c r="X184" s="66">
        <v>5802</v>
      </c>
      <c r="Y184" s="66">
        <v>750</v>
      </c>
      <c r="Z184" s="66">
        <v>500</v>
      </c>
      <c r="AA184" s="66">
        <v>1829</v>
      </c>
      <c r="AB184" s="48">
        <f t="shared" si="17"/>
        <v>92638</v>
      </c>
      <c r="AC184" s="46">
        <f t="shared" si="18"/>
        <v>185</v>
      </c>
      <c r="AD184" s="41"/>
      <c r="AE184" s="66">
        <v>839363</v>
      </c>
      <c r="AF184" s="66">
        <v>6870</v>
      </c>
      <c r="AG184" s="66">
        <v>1845</v>
      </c>
      <c r="AH184" s="66">
        <v>0</v>
      </c>
      <c r="AI184" s="53">
        <f t="shared" si="19"/>
        <v>848078</v>
      </c>
      <c r="AJ184" s="66">
        <v>385</v>
      </c>
      <c r="AK184" s="53">
        <f t="shared" si="20"/>
        <v>847693</v>
      </c>
      <c r="AL184" s="41"/>
    </row>
    <row r="185" spans="1:38" ht="22.5" customHeight="1">
      <c r="A185" s="4">
        <f t="shared" si="21"/>
        <v>181</v>
      </c>
      <c r="B185" s="43" t="s">
        <v>314</v>
      </c>
      <c r="C185" s="43">
        <v>9321</v>
      </c>
      <c r="D185" s="65" t="s">
        <v>51</v>
      </c>
      <c r="E185" s="65">
        <f t="shared" si="23"/>
        <v>1</v>
      </c>
      <c r="F185" s="143" t="s">
        <v>326</v>
      </c>
      <c r="G185" s="99">
        <v>632224</v>
      </c>
      <c r="H185" s="66">
        <v>0</v>
      </c>
      <c r="I185" s="66">
        <v>9129</v>
      </c>
      <c r="J185" s="66">
        <v>0</v>
      </c>
      <c r="K185" s="66">
        <v>16000</v>
      </c>
      <c r="L185" s="66">
        <v>0</v>
      </c>
      <c r="M185" s="66">
        <v>48535</v>
      </c>
      <c r="N185" s="66">
        <v>597</v>
      </c>
      <c r="O185" s="66">
        <v>-3369</v>
      </c>
      <c r="P185" s="66">
        <v>315</v>
      </c>
      <c r="Q185" s="53">
        <f t="shared" si="16"/>
        <v>703431</v>
      </c>
      <c r="R185" s="10"/>
      <c r="S185" s="66">
        <v>136078</v>
      </c>
      <c r="T185" s="66">
        <v>58790</v>
      </c>
      <c r="U185" s="66">
        <v>2916</v>
      </c>
      <c r="V185" s="66">
        <v>169143</v>
      </c>
      <c r="W185" s="66">
        <v>142471</v>
      </c>
      <c r="X185" s="66">
        <v>115525</v>
      </c>
      <c r="Y185" s="66">
        <v>15191</v>
      </c>
      <c r="Z185" s="66">
        <v>17406</v>
      </c>
      <c r="AA185" s="66">
        <v>0</v>
      </c>
      <c r="AB185" s="48">
        <f t="shared" si="17"/>
        <v>657520</v>
      </c>
      <c r="AC185" s="46">
        <f t="shared" si="18"/>
        <v>45911</v>
      </c>
      <c r="AD185" s="41"/>
      <c r="AE185" s="66">
        <v>4011738</v>
      </c>
      <c r="AF185" s="66">
        <v>103716</v>
      </c>
      <c r="AG185" s="66">
        <v>162448</v>
      </c>
      <c r="AH185" s="66">
        <v>8128</v>
      </c>
      <c r="AI185" s="53">
        <f t="shared" si="19"/>
        <v>4286030</v>
      </c>
      <c r="AJ185" s="66">
        <v>283710</v>
      </c>
      <c r="AK185" s="53">
        <f t="shared" si="20"/>
        <v>4002320</v>
      </c>
      <c r="AL185" s="41"/>
    </row>
    <row r="186" spans="1:38" ht="22.5" customHeight="1">
      <c r="A186" s="4">
        <f t="shared" si="21"/>
        <v>182</v>
      </c>
      <c r="B186" s="43" t="s">
        <v>314</v>
      </c>
      <c r="C186" s="43">
        <v>9327</v>
      </c>
      <c r="D186" s="65" t="s">
        <v>28</v>
      </c>
      <c r="E186" s="65">
        <f t="shared" si="23"/>
        <v>1</v>
      </c>
      <c r="F186" s="143" t="s">
        <v>326</v>
      </c>
      <c r="G186" s="99">
        <v>222032</v>
      </c>
      <c r="H186" s="66">
        <v>14479</v>
      </c>
      <c r="I186" s="66">
        <v>0</v>
      </c>
      <c r="J186" s="66">
        <v>0</v>
      </c>
      <c r="K186" s="66">
        <v>0</v>
      </c>
      <c r="L186" s="66"/>
      <c r="M186" s="66">
        <v>65388</v>
      </c>
      <c r="N186" s="66">
        <v>39130</v>
      </c>
      <c r="O186" s="66">
        <v>18475</v>
      </c>
      <c r="P186" s="66">
        <v>24437</v>
      </c>
      <c r="Q186" s="53">
        <f t="shared" si="16"/>
        <v>383941</v>
      </c>
      <c r="R186" s="10"/>
      <c r="S186" s="66">
        <v>108587</v>
      </c>
      <c r="T186" s="66">
        <v>3822</v>
      </c>
      <c r="U186" s="66">
        <v>42247</v>
      </c>
      <c r="V186" s="66">
        <v>38075</v>
      </c>
      <c r="W186" s="66">
        <v>33091</v>
      </c>
      <c r="X186" s="66">
        <v>103528</v>
      </c>
      <c r="Y186" s="66">
        <v>23593</v>
      </c>
      <c r="Z186" s="66">
        <v>0</v>
      </c>
      <c r="AA186" s="66">
        <v>902</v>
      </c>
      <c r="AB186" s="48">
        <f t="shared" si="17"/>
        <v>353845</v>
      </c>
      <c r="AC186" s="46">
        <f t="shared" si="18"/>
        <v>30096</v>
      </c>
      <c r="AD186" s="41"/>
      <c r="AE186" s="66">
        <v>643925</v>
      </c>
      <c r="AF186" s="66">
        <v>64980</v>
      </c>
      <c r="AG186" s="66">
        <v>837840</v>
      </c>
      <c r="AH186" s="66">
        <v>28276</v>
      </c>
      <c r="AI186" s="53">
        <f t="shared" si="19"/>
        <v>1575021</v>
      </c>
      <c r="AJ186" s="66">
        <v>475365</v>
      </c>
      <c r="AK186" s="53">
        <f t="shared" si="20"/>
        <v>1099656</v>
      </c>
      <c r="AL186" s="41"/>
    </row>
    <row r="187" spans="1:38" ht="22.5" customHeight="1">
      <c r="A187" s="4">
        <f t="shared" si="21"/>
        <v>183</v>
      </c>
      <c r="B187" s="43" t="s">
        <v>314</v>
      </c>
      <c r="C187" s="43">
        <v>10004</v>
      </c>
      <c r="D187" s="65" t="s">
        <v>52</v>
      </c>
      <c r="E187" s="65">
        <f t="shared" si="23"/>
        <v>1</v>
      </c>
      <c r="F187" s="143" t="s">
        <v>326</v>
      </c>
      <c r="G187" s="99">
        <v>127346</v>
      </c>
      <c r="H187" s="66">
        <v>5421</v>
      </c>
      <c r="I187" s="66"/>
      <c r="J187" s="66">
        <v>200182</v>
      </c>
      <c r="K187" s="66"/>
      <c r="L187" s="66">
        <v>0</v>
      </c>
      <c r="M187" s="66">
        <v>30229</v>
      </c>
      <c r="N187" s="66">
        <v>20427</v>
      </c>
      <c r="O187" s="66">
        <v>0</v>
      </c>
      <c r="P187" s="66">
        <v>4529</v>
      </c>
      <c r="Q187" s="53">
        <f t="shared" si="16"/>
        <v>388134</v>
      </c>
      <c r="R187" s="10"/>
      <c r="S187" s="66">
        <v>47562</v>
      </c>
      <c r="T187" s="66">
        <v>28122</v>
      </c>
      <c r="U187" s="66">
        <v>2993</v>
      </c>
      <c r="V187" s="66">
        <v>6206</v>
      </c>
      <c r="W187" s="66">
        <v>127331</v>
      </c>
      <c r="X187" s="66">
        <v>33637</v>
      </c>
      <c r="Y187" s="66">
        <v>6992</v>
      </c>
      <c r="Z187" s="66">
        <v>3000</v>
      </c>
      <c r="AA187" s="66"/>
      <c r="AB187" s="48">
        <f t="shared" si="17"/>
        <v>255843</v>
      </c>
      <c r="AC187" s="46">
        <f t="shared" si="18"/>
        <v>132291</v>
      </c>
      <c r="AD187" s="41"/>
      <c r="AE187" s="66">
        <v>1535000</v>
      </c>
      <c r="AF187" s="66">
        <v>0</v>
      </c>
      <c r="AG187" s="66">
        <v>761717</v>
      </c>
      <c r="AH187" s="66">
        <v>9500</v>
      </c>
      <c r="AI187" s="53">
        <f t="shared" si="19"/>
        <v>2306217</v>
      </c>
      <c r="AJ187" s="66">
        <v>11147</v>
      </c>
      <c r="AK187" s="53">
        <f t="shared" si="20"/>
        <v>2295070</v>
      </c>
      <c r="AL187" s="41"/>
    </row>
    <row r="188" spans="1:38" ht="22.5" customHeight="1">
      <c r="A188" s="4">
        <f t="shared" si="21"/>
        <v>184</v>
      </c>
      <c r="B188" s="43" t="s">
        <v>314</v>
      </c>
      <c r="C188" s="43">
        <v>9286</v>
      </c>
      <c r="D188" s="65" t="s">
        <v>14</v>
      </c>
      <c r="E188" s="65">
        <f t="shared" si="23"/>
        <v>1</v>
      </c>
      <c r="F188" s="143" t="s">
        <v>326</v>
      </c>
      <c r="G188" s="99">
        <v>104623</v>
      </c>
      <c r="H188" s="66">
        <v>1527</v>
      </c>
      <c r="I188" s="66">
        <v>12645</v>
      </c>
      <c r="J188" s="66">
        <v>0</v>
      </c>
      <c r="K188" s="66">
        <v>0</v>
      </c>
      <c r="L188" s="66"/>
      <c r="M188" s="66">
        <v>105261</v>
      </c>
      <c r="N188" s="66">
        <v>10575</v>
      </c>
      <c r="O188" s="66">
        <v>21394</v>
      </c>
      <c r="P188" s="66"/>
      <c r="Q188" s="53">
        <f t="shared" si="16"/>
        <v>256025</v>
      </c>
      <c r="R188" s="11"/>
      <c r="S188" s="66">
        <v>56351</v>
      </c>
      <c r="T188" s="66">
        <v>28600</v>
      </c>
      <c r="U188" s="66">
        <v>14206</v>
      </c>
      <c r="V188" s="66">
        <v>22276</v>
      </c>
      <c r="W188" s="66">
        <v>43069</v>
      </c>
      <c r="X188" s="66">
        <v>47556</v>
      </c>
      <c r="Y188" s="66">
        <v>13938</v>
      </c>
      <c r="Z188" s="66">
        <v>1526</v>
      </c>
      <c r="AA188" s="66">
        <v>0</v>
      </c>
      <c r="AB188" s="48">
        <f t="shared" si="17"/>
        <v>227522</v>
      </c>
      <c r="AC188" s="46">
        <f t="shared" si="18"/>
        <v>28503</v>
      </c>
      <c r="AD188" s="41"/>
      <c r="AE188" s="66">
        <v>4375000</v>
      </c>
      <c r="AF188" s="66">
        <v>0</v>
      </c>
      <c r="AG188" s="66">
        <v>238493</v>
      </c>
      <c r="AH188" s="66"/>
      <c r="AI188" s="53">
        <f t="shared" si="19"/>
        <v>4613493</v>
      </c>
      <c r="AJ188" s="66">
        <v>4592080</v>
      </c>
      <c r="AK188" s="53">
        <f t="shared" si="20"/>
        <v>21413</v>
      </c>
      <c r="AL188" s="41"/>
    </row>
    <row r="189" spans="1:38" ht="22.5" customHeight="1">
      <c r="A189" s="4">
        <f t="shared" si="21"/>
        <v>185</v>
      </c>
      <c r="B189" s="43" t="s">
        <v>314</v>
      </c>
      <c r="C189" s="43">
        <v>9337</v>
      </c>
      <c r="D189" s="65" t="s">
        <v>29</v>
      </c>
      <c r="E189" s="65">
        <f t="shared" si="23"/>
        <v>1</v>
      </c>
      <c r="F189" s="143" t="s">
        <v>326</v>
      </c>
      <c r="G189" s="99">
        <v>70584</v>
      </c>
      <c r="H189" s="66">
        <v>0</v>
      </c>
      <c r="I189" s="66">
        <v>0</v>
      </c>
      <c r="J189" s="66">
        <v>0</v>
      </c>
      <c r="K189" s="66">
        <v>0</v>
      </c>
      <c r="L189" s="66">
        <v>0</v>
      </c>
      <c r="M189" s="66">
        <v>64968</v>
      </c>
      <c r="N189" s="66">
        <v>0</v>
      </c>
      <c r="O189" s="66">
        <v>2056</v>
      </c>
      <c r="P189" s="66">
        <v>262</v>
      </c>
      <c r="Q189" s="53">
        <f t="shared" si="16"/>
        <v>137870</v>
      </c>
      <c r="R189" s="10"/>
      <c r="S189" s="66">
        <v>55043</v>
      </c>
      <c r="T189" s="66">
        <v>5711</v>
      </c>
      <c r="U189" s="66">
        <v>331</v>
      </c>
      <c r="V189" s="66">
        <v>14455</v>
      </c>
      <c r="W189" s="66">
        <v>10311</v>
      </c>
      <c r="X189" s="66">
        <v>11679</v>
      </c>
      <c r="Y189" s="66">
        <v>12243</v>
      </c>
      <c r="Z189" s="66">
        <v>100</v>
      </c>
      <c r="AA189" s="66">
        <v>3348</v>
      </c>
      <c r="AB189" s="48">
        <f t="shared" si="17"/>
        <v>113221</v>
      </c>
      <c r="AC189" s="46">
        <f t="shared" si="18"/>
        <v>24649</v>
      </c>
      <c r="AD189" s="41"/>
      <c r="AE189" s="66">
        <v>3150830</v>
      </c>
      <c r="AF189" s="66">
        <v>5550</v>
      </c>
      <c r="AG189" s="66">
        <v>13355</v>
      </c>
      <c r="AH189" s="66">
        <v>30531</v>
      </c>
      <c r="AI189" s="53">
        <f t="shared" si="19"/>
        <v>3200266</v>
      </c>
      <c r="AJ189" s="66">
        <v>70768</v>
      </c>
      <c r="AK189" s="53">
        <f t="shared" si="20"/>
        <v>3129498</v>
      </c>
      <c r="AL189" s="41"/>
    </row>
    <row r="190" spans="1:38" ht="22.5" customHeight="1">
      <c r="A190" s="4">
        <f t="shared" si="21"/>
        <v>186</v>
      </c>
      <c r="B190" s="43" t="s">
        <v>314</v>
      </c>
      <c r="C190" s="43">
        <v>9352</v>
      </c>
      <c r="D190" s="65" t="s">
        <v>273</v>
      </c>
      <c r="E190" s="65">
        <f t="shared" si="23"/>
        <v>1</v>
      </c>
      <c r="F190" s="143" t="s">
        <v>326</v>
      </c>
      <c r="G190" s="99">
        <v>33943</v>
      </c>
      <c r="H190" s="66">
        <v>869</v>
      </c>
      <c r="I190" s="66"/>
      <c r="J190" s="66">
        <v>0</v>
      </c>
      <c r="K190" s="66">
        <v>0</v>
      </c>
      <c r="L190" s="66">
        <v>0</v>
      </c>
      <c r="M190" s="66">
        <v>15133</v>
      </c>
      <c r="N190" s="66">
        <v>1164</v>
      </c>
      <c r="O190" s="66">
        <v>7464</v>
      </c>
      <c r="P190" s="66">
        <v>1180</v>
      </c>
      <c r="Q190" s="53">
        <f t="shared" si="16"/>
        <v>59753</v>
      </c>
      <c r="R190" s="10"/>
      <c r="S190" s="66">
        <v>28271</v>
      </c>
      <c r="T190" s="66">
        <v>0</v>
      </c>
      <c r="U190" s="66">
        <v>767</v>
      </c>
      <c r="V190" s="66">
        <v>3927</v>
      </c>
      <c r="W190" s="66">
        <v>13544</v>
      </c>
      <c r="X190" s="66">
        <v>10323</v>
      </c>
      <c r="Y190" s="66">
        <v>1527</v>
      </c>
      <c r="Z190" s="66">
        <v>0</v>
      </c>
      <c r="AA190" s="66">
        <v>4009</v>
      </c>
      <c r="AB190" s="48">
        <f t="shared" si="17"/>
        <v>62368</v>
      </c>
      <c r="AC190" s="46">
        <f t="shared" si="18"/>
        <v>-2615</v>
      </c>
      <c r="AD190" s="41"/>
      <c r="AE190" s="66">
        <v>1578000</v>
      </c>
      <c r="AF190" s="66">
        <v>87690</v>
      </c>
      <c r="AG190" s="66">
        <v>41862</v>
      </c>
      <c r="AH190" s="66">
        <v>0</v>
      </c>
      <c r="AI190" s="53">
        <f t="shared" si="19"/>
        <v>1707552</v>
      </c>
      <c r="AJ190" s="66">
        <v>0</v>
      </c>
      <c r="AK190" s="53">
        <f t="shared" si="20"/>
        <v>1707552</v>
      </c>
      <c r="AL190" s="41"/>
    </row>
    <row r="191" spans="1:38" ht="22.5" customHeight="1">
      <c r="A191" s="4">
        <f t="shared" si="21"/>
        <v>187</v>
      </c>
      <c r="B191" s="43" t="s">
        <v>314</v>
      </c>
      <c r="C191" s="43">
        <v>9538</v>
      </c>
      <c r="D191" s="65" t="s">
        <v>310</v>
      </c>
      <c r="E191" s="65">
        <f t="shared" si="23"/>
        <v>1</v>
      </c>
      <c r="F191" s="143" t="s">
        <v>326</v>
      </c>
      <c r="G191" s="99">
        <v>42445</v>
      </c>
      <c r="H191" s="66">
        <v>0</v>
      </c>
      <c r="I191" s="66">
        <v>70</v>
      </c>
      <c r="J191" s="66">
        <v>0</v>
      </c>
      <c r="K191" s="66">
        <v>0</v>
      </c>
      <c r="L191" s="66">
        <v>0</v>
      </c>
      <c r="M191" s="66">
        <v>26280</v>
      </c>
      <c r="N191" s="66">
        <v>4458</v>
      </c>
      <c r="O191" s="66">
        <v>895</v>
      </c>
      <c r="P191" s="66"/>
      <c r="Q191" s="53">
        <f t="shared" si="16"/>
        <v>74148</v>
      </c>
      <c r="R191" s="10"/>
      <c r="S191" s="66">
        <v>46463</v>
      </c>
      <c r="T191" s="66">
        <v>0</v>
      </c>
      <c r="U191" s="66">
        <v>3811</v>
      </c>
      <c r="V191" s="66">
        <v>0</v>
      </c>
      <c r="W191" s="66">
        <v>16699</v>
      </c>
      <c r="X191" s="66">
        <v>1544</v>
      </c>
      <c r="Y191" s="66"/>
      <c r="Z191" s="66">
        <v>1920</v>
      </c>
      <c r="AA191" s="66">
        <v>3642</v>
      </c>
      <c r="AB191" s="48">
        <f t="shared" si="17"/>
        <v>74079</v>
      </c>
      <c r="AC191" s="46">
        <f t="shared" si="18"/>
        <v>69</v>
      </c>
      <c r="AD191" s="41"/>
      <c r="AE191" s="66">
        <v>620000</v>
      </c>
      <c r="AF191" s="66">
        <v>36096</v>
      </c>
      <c r="AG191" s="66">
        <v>121046</v>
      </c>
      <c r="AH191" s="66"/>
      <c r="AI191" s="53">
        <f t="shared" si="19"/>
        <v>777142</v>
      </c>
      <c r="AJ191" s="66">
        <v>848</v>
      </c>
      <c r="AK191" s="53">
        <f t="shared" si="20"/>
        <v>776294</v>
      </c>
      <c r="AL191" s="41"/>
    </row>
    <row r="192" spans="1:38" ht="22.5" customHeight="1">
      <c r="A192" s="4">
        <f t="shared" si="21"/>
        <v>188</v>
      </c>
      <c r="B192" s="43" t="s">
        <v>314</v>
      </c>
      <c r="C192" s="43">
        <v>9331</v>
      </c>
      <c r="D192" s="65" t="s">
        <v>30</v>
      </c>
      <c r="E192" s="65">
        <f t="shared" si="23"/>
        <v>1</v>
      </c>
      <c r="F192" s="143" t="s">
        <v>326</v>
      </c>
      <c r="G192" s="99">
        <v>39656</v>
      </c>
      <c r="H192" s="66">
        <v>0</v>
      </c>
      <c r="I192" s="66">
        <v>414</v>
      </c>
      <c r="J192" s="66">
        <v>0</v>
      </c>
      <c r="K192" s="66"/>
      <c r="L192" s="66">
        <v>0</v>
      </c>
      <c r="M192" s="66">
        <v>1122</v>
      </c>
      <c r="N192" s="66">
        <v>13171</v>
      </c>
      <c r="O192" s="66">
        <v>1073</v>
      </c>
      <c r="P192" s="66">
        <v>0</v>
      </c>
      <c r="Q192" s="53">
        <f t="shared" si="16"/>
        <v>55436</v>
      </c>
      <c r="R192" s="10"/>
      <c r="S192" s="66">
        <v>0</v>
      </c>
      <c r="T192" s="66">
        <v>0</v>
      </c>
      <c r="U192" s="66">
        <v>2031</v>
      </c>
      <c r="V192" s="66">
        <v>1200</v>
      </c>
      <c r="W192" s="66">
        <v>8974</v>
      </c>
      <c r="X192" s="66">
        <v>7079</v>
      </c>
      <c r="Y192" s="66">
        <v>296</v>
      </c>
      <c r="Z192" s="66">
        <v>414</v>
      </c>
      <c r="AA192" s="66">
        <v>0</v>
      </c>
      <c r="AB192" s="48">
        <f t="shared" si="17"/>
        <v>19994</v>
      </c>
      <c r="AC192" s="46">
        <f t="shared" si="18"/>
        <v>35442</v>
      </c>
      <c r="AD192" s="41"/>
      <c r="AE192" s="66">
        <v>1031181</v>
      </c>
      <c r="AF192" s="66">
        <v>2581</v>
      </c>
      <c r="AG192" s="66">
        <v>295321</v>
      </c>
      <c r="AH192" s="66">
        <v>1006</v>
      </c>
      <c r="AI192" s="53">
        <f t="shared" si="19"/>
        <v>1330089</v>
      </c>
      <c r="AJ192" s="66">
        <v>466</v>
      </c>
      <c r="AK192" s="53">
        <f t="shared" si="20"/>
        <v>1329623</v>
      </c>
      <c r="AL192" s="41"/>
    </row>
    <row r="193" spans="1:52" ht="22.5" customHeight="1">
      <c r="A193" s="4">
        <f t="shared" si="21"/>
        <v>189</v>
      </c>
      <c r="B193" s="91" t="s">
        <v>314</v>
      </c>
      <c r="C193" s="91">
        <v>9332</v>
      </c>
      <c r="D193" s="92" t="s">
        <v>54</v>
      </c>
      <c r="E193" s="65">
        <f t="shared" si="23"/>
        <v>1</v>
      </c>
      <c r="F193" s="144" t="s">
        <v>326</v>
      </c>
      <c r="G193" s="99">
        <v>25064</v>
      </c>
      <c r="H193" s="100">
        <v>20</v>
      </c>
      <c r="I193" s="100"/>
      <c r="J193" s="100">
        <v>0</v>
      </c>
      <c r="K193" s="100">
        <v>0</v>
      </c>
      <c r="L193" s="100">
        <v>0</v>
      </c>
      <c r="M193" s="100">
        <v>719</v>
      </c>
      <c r="N193" s="100">
        <v>8475</v>
      </c>
      <c r="O193" s="100">
        <v>1392</v>
      </c>
      <c r="P193" s="100">
        <v>337</v>
      </c>
      <c r="Q193" s="53">
        <f t="shared" si="16"/>
        <v>36007</v>
      </c>
      <c r="R193" s="11"/>
      <c r="S193" s="100">
        <v>1020</v>
      </c>
      <c r="T193" s="100">
        <v>0</v>
      </c>
      <c r="U193" s="100">
        <v>4580</v>
      </c>
      <c r="V193" s="100">
        <v>0</v>
      </c>
      <c r="W193" s="100">
        <v>14901</v>
      </c>
      <c r="X193" s="100">
        <v>4709</v>
      </c>
      <c r="Y193" s="100"/>
      <c r="Z193" s="100">
        <v>0</v>
      </c>
      <c r="AA193" s="100">
        <v>4760</v>
      </c>
      <c r="AB193" s="48">
        <f t="shared" si="17"/>
        <v>29970</v>
      </c>
      <c r="AC193" s="46">
        <f t="shared" si="18"/>
        <v>6037</v>
      </c>
      <c r="AD193" s="94"/>
      <c r="AE193" s="100">
        <v>334000</v>
      </c>
      <c r="AF193" s="100">
        <v>11305</v>
      </c>
      <c r="AG193" s="100">
        <v>188793</v>
      </c>
      <c r="AH193" s="100">
        <v>256</v>
      </c>
      <c r="AI193" s="53">
        <f t="shared" si="19"/>
        <v>534354</v>
      </c>
      <c r="AJ193" s="100">
        <v>0</v>
      </c>
      <c r="AK193" s="53">
        <f t="shared" si="20"/>
        <v>534354</v>
      </c>
      <c r="AL193" s="94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</row>
    <row r="194" spans="1:52" ht="22.5" customHeight="1">
      <c r="A194" s="4">
        <f t="shared" si="21"/>
        <v>190</v>
      </c>
      <c r="B194" s="91" t="s">
        <v>314</v>
      </c>
      <c r="C194" s="91">
        <v>9985</v>
      </c>
      <c r="D194" s="92" t="s">
        <v>31</v>
      </c>
      <c r="E194" s="65" t="str">
        <f t="shared" si="23"/>
        <v> </v>
      </c>
      <c r="F194" s="144" t="s">
        <v>327</v>
      </c>
      <c r="G194" s="99">
        <v>4264</v>
      </c>
      <c r="H194" s="100">
        <v>0</v>
      </c>
      <c r="I194" s="100">
        <v>0</v>
      </c>
      <c r="J194" s="100">
        <v>0</v>
      </c>
      <c r="K194" s="100">
        <v>0</v>
      </c>
      <c r="L194" s="100">
        <v>0</v>
      </c>
      <c r="M194" s="100">
        <v>0</v>
      </c>
      <c r="N194" s="100">
        <v>56</v>
      </c>
      <c r="O194" s="100">
        <v>0</v>
      </c>
      <c r="P194" s="100">
        <v>3500</v>
      </c>
      <c r="Q194" s="53">
        <f t="shared" si="16"/>
        <v>7820</v>
      </c>
      <c r="R194" s="10"/>
      <c r="S194" s="100">
        <v>0</v>
      </c>
      <c r="T194" s="100">
        <v>0</v>
      </c>
      <c r="U194" s="100">
        <v>0</v>
      </c>
      <c r="V194" s="100">
        <v>0</v>
      </c>
      <c r="W194" s="100">
        <v>4630</v>
      </c>
      <c r="X194" s="100">
        <v>2480</v>
      </c>
      <c r="Y194" s="100">
        <v>0</v>
      </c>
      <c r="Z194" s="100">
        <v>0</v>
      </c>
      <c r="AA194" s="100">
        <v>200</v>
      </c>
      <c r="AB194" s="48">
        <f t="shared" si="17"/>
        <v>7310</v>
      </c>
      <c r="AC194" s="46">
        <f t="shared" si="18"/>
        <v>510</v>
      </c>
      <c r="AD194" s="94"/>
      <c r="AE194" s="100">
        <v>0</v>
      </c>
      <c r="AF194" s="100">
        <v>5790</v>
      </c>
      <c r="AG194" s="100">
        <v>6356</v>
      </c>
      <c r="AH194" s="100">
        <v>0</v>
      </c>
      <c r="AI194" s="53">
        <f t="shared" si="19"/>
        <v>12146</v>
      </c>
      <c r="AJ194" s="100">
        <v>12146</v>
      </c>
      <c r="AK194" s="53">
        <f t="shared" si="20"/>
        <v>0</v>
      </c>
      <c r="AL194" s="94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</row>
    <row r="195" spans="1:52" ht="22.5" customHeight="1">
      <c r="A195" s="4">
        <f t="shared" si="21"/>
        <v>191</v>
      </c>
      <c r="B195" s="91" t="s">
        <v>314</v>
      </c>
      <c r="C195" s="91">
        <v>9268</v>
      </c>
      <c r="D195" s="92" t="s">
        <v>4</v>
      </c>
      <c r="E195" s="65">
        <f t="shared" si="23"/>
        <v>1</v>
      </c>
      <c r="F195" s="144" t="s">
        <v>326</v>
      </c>
      <c r="G195" s="99">
        <v>112346</v>
      </c>
      <c r="H195" s="100">
        <v>0</v>
      </c>
      <c r="I195" s="100">
        <v>0</v>
      </c>
      <c r="J195" s="100">
        <v>12000</v>
      </c>
      <c r="K195" s="100">
        <v>0</v>
      </c>
      <c r="L195" s="100">
        <v>0</v>
      </c>
      <c r="M195" s="100">
        <v>9982</v>
      </c>
      <c r="N195" s="100">
        <v>17040</v>
      </c>
      <c r="O195" s="100"/>
      <c r="P195" s="100">
        <v>1670</v>
      </c>
      <c r="Q195" s="53">
        <f t="shared" si="16"/>
        <v>153038</v>
      </c>
      <c r="R195" s="10"/>
      <c r="S195" s="100">
        <v>47324</v>
      </c>
      <c r="T195" s="100">
        <v>1822</v>
      </c>
      <c r="U195" s="100">
        <v>6747</v>
      </c>
      <c r="V195" s="100">
        <v>10818</v>
      </c>
      <c r="W195" s="100">
        <v>14889</v>
      </c>
      <c r="X195" s="100">
        <v>22312</v>
      </c>
      <c r="Y195" s="100">
        <v>3190</v>
      </c>
      <c r="Z195" s="100">
        <v>10620</v>
      </c>
      <c r="AA195" s="100">
        <v>0</v>
      </c>
      <c r="AB195" s="48">
        <f t="shared" si="17"/>
        <v>117722</v>
      </c>
      <c r="AC195" s="46">
        <f t="shared" si="18"/>
        <v>35316</v>
      </c>
      <c r="AD195" s="94"/>
      <c r="AE195" s="100">
        <v>1538336</v>
      </c>
      <c r="AF195" s="100">
        <v>0</v>
      </c>
      <c r="AG195" s="100">
        <v>366364</v>
      </c>
      <c r="AH195" s="100">
        <v>287</v>
      </c>
      <c r="AI195" s="53">
        <f t="shared" si="19"/>
        <v>1904987</v>
      </c>
      <c r="AJ195" s="100"/>
      <c r="AK195" s="53">
        <f t="shared" si="20"/>
        <v>1904987</v>
      </c>
      <c r="AL195" s="94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</row>
    <row r="196" spans="1:52" ht="22.5" customHeight="1">
      <c r="A196" s="4">
        <f t="shared" si="21"/>
        <v>192</v>
      </c>
      <c r="B196" s="91" t="s">
        <v>314</v>
      </c>
      <c r="C196" s="91">
        <v>9270</v>
      </c>
      <c r="D196" s="92" t="s">
        <v>319</v>
      </c>
      <c r="E196" s="65">
        <f t="shared" si="23"/>
        <v>1</v>
      </c>
      <c r="F196" s="144" t="s">
        <v>326</v>
      </c>
      <c r="G196" s="99">
        <v>221937</v>
      </c>
      <c r="H196" s="100">
        <v>0</v>
      </c>
      <c r="I196" s="100">
        <v>0</v>
      </c>
      <c r="J196" s="100">
        <v>0</v>
      </c>
      <c r="K196" s="100">
        <v>0</v>
      </c>
      <c r="L196" s="100">
        <v>0</v>
      </c>
      <c r="M196" s="100">
        <v>85653</v>
      </c>
      <c r="N196" s="100">
        <v>55217</v>
      </c>
      <c r="O196" s="100">
        <v>22928</v>
      </c>
      <c r="P196" s="100">
        <v>3176</v>
      </c>
      <c r="Q196" s="53">
        <f aca="true" t="shared" si="24" ref="Q196:Q259">SUM(G196:P196)</f>
        <v>388911</v>
      </c>
      <c r="R196" s="10"/>
      <c r="S196" s="100">
        <v>120172</v>
      </c>
      <c r="T196" s="100">
        <v>26000</v>
      </c>
      <c r="U196" s="100">
        <v>7595</v>
      </c>
      <c r="V196" s="100">
        <v>76703</v>
      </c>
      <c r="W196" s="100">
        <v>57003</v>
      </c>
      <c r="X196" s="100">
        <v>74775</v>
      </c>
      <c r="Y196" s="100">
        <v>17106</v>
      </c>
      <c r="Z196" s="100">
        <v>8870</v>
      </c>
      <c r="AA196" s="100">
        <v>0</v>
      </c>
      <c r="AB196" s="48">
        <f aca="true" t="shared" si="25" ref="AB196:AB259">SUM(S196:AA196)</f>
        <v>388224</v>
      </c>
      <c r="AC196" s="46">
        <f aca="true" t="shared" si="26" ref="AC196:AC259">+Q196-AB196</f>
        <v>687</v>
      </c>
      <c r="AD196" s="94"/>
      <c r="AE196" s="100">
        <v>3560889</v>
      </c>
      <c r="AF196" s="100">
        <v>124024</v>
      </c>
      <c r="AG196" s="100">
        <v>1379941</v>
      </c>
      <c r="AH196" s="100">
        <v>18957</v>
      </c>
      <c r="AI196" s="53">
        <f aca="true" t="shared" si="27" ref="AI196:AI259">SUM(AE196:AH196)</f>
        <v>5083811</v>
      </c>
      <c r="AJ196" s="100">
        <v>5606</v>
      </c>
      <c r="AK196" s="53">
        <f aca="true" t="shared" si="28" ref="AK196:AK259">+AI196-AJ196</f>
        <v>5078205</v>
      </c>
      <c r="AL196" s="94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</row>
    <row r="197" spans="1:49" ht="22.5" customHeight="1">
      <c r="A197" s="4">
        <f t="shared" si="21"/>
        <v>193</v>
      </c>
      <c r="B197" s="43" t="s">
        <v>446</v>
      </c>
      <c r="C197" s="43">
        <v>9298</v>
      </c>
      <c r="D197" s="65" t="s">
        <v>37</v>
      </c>
      <c r="E197" s="65">
        <f aca="true" t="shared" si="29" ref="E197:E228">IF(F197="y",1,"")</f>
      </c>
      <c r="F197" s="66" t="s">
        <v>327</v>
      </c>
      <c r="G197" s="74">
        <v>38877</v>
      </c>
      <c r="H197" s="66">
        <v>0</v>
      </c>
      <c r="I197" s="66">
        <v>0</v>
      </c>
      <c r="J197" s="66">
        <v>68662</v>
      </c>
      <c r="K197" s="66">
        <v>0</v>
      </c>
      <c r="L197" s="66">
        <v>0</v>
      </c>
      <c r="M197" s="66">
        <v>4253</v>
      </c>
      <c r="N197" s="66">
        <v>0</v>
      </c>
      <c r="O197" s="66">
        <v>0</v>
      </c>
      <c r="P197" s="66">
        <v>0</v>
      </c>
      <c r="Q197" s="53">
        <f t="shared" si="24"/>
        <v>111792</v>
      </c>
      <c r="R197" s="10"/>
      <c r="S197" s="66">
        <v>60240</v>
      </c>
      <c r="T197" s="66">
        <v>4253</v>
      </c>
      <c r="U197" s="66">
        <v>0</v>
      </c>
      <c r="V197" s="66">
        <v>366</v>
      </c>
      <c r="W197" s="66">
        <v>56547</v>
      </c>
      <c r="X197" s="66">
        <v>7830</v>
      </c>
      <c r="Y197" s="66">
        <v>0</v>
      </c>
      <c r="Z197" s="66">
        <v>0</v>
      </c>
      <c r="AA197" s="66">
        <v>0</v>
      </c>
      <c r="AB197" s="48">
        <f t="shared" si="25"/>
        <v>129236</v>
      </c>
      <c r="AC197" s="46">
        <f t="shared" si="26"/>
        <v>-17444</v>
      </c>
      <c r="AD197" s="41"/>
      <c r="AE197" s="66">
        <v>1536700</v>
      </c>
      <c r="AF197" s="66">
        <v>200000</v>
      </c>
      <c r="AG197" s="66">
        <v>29088</v>
      </c>
      <c r="AH197" s="66">
        <v>0</v>
      </c>
      <c r="AI197" s="53">
        <f t="shared" si="27"/>
        <v>1765788</v>
      </c>
      <c r="AJ197" s="66">
        <v>0</v>
      </c>
      <c r="AK197" s="53">
        <f t="shared" si="28"/>
        <v>1765788</v>
      </c>
      <c r="AL197" s="41"/>
      <c r="AM197" s="89"/>
      <c r="AN197" s="41"/>
      <c r="AW197" s="20"/>
    </row>
    <row r="198" spans="1:49" ht="22.5" customHeight="1">
      <c r="A198" s="4">
        <f aca="true" t="shared" si="30" ref="A198:A261">+A197+1</f>
        <v>194</v>
      </c>
      <c r="B198" s="43" t="s">
        <v>446</v>
      </c>
      <c r="C198" s="43">
        <v>9797</v>
      </c>
      <c r="D198" s="65" t="s">
        <v>16</v>
      </c>
      <c r="E198" s="65">
        <f t="shared" si="29"/>
      </c>
      <c r="F198" s="66" t="s">
        <v>327</v>
      </c>
      <c r="G198" s="74">
        <v>36470</v>
      </c>
      <c r="H198" s="66">
        <v>0</v>
      </c>
      <c r="I198" s="66">
        <v>0</v>
      </c>
      <c r="J198" s="66">
        <v>0</v>
      </c>
      <c r="K198" s="66">
        <v>0</v>
      </c>
      <c r="L198" s="66">
        <v>0</v>
      </c>
      <c r="M198" s="66">
        <v>660</v>
      </c>
      <c r="N198" s="66">
        <v>13118</v>
      </c>
      <c r="O198" s="66">
        <v>0</v>
      </c>
      <c r="P198" s="66">
        <v>1430</v>
      </c>
      <c r="Q198" s="53">
        <f t="shared" si="24"/>
        <v>51678</v>
      </c>
      <c r="R198" s="11"/>
      <c r="S198" s="66">
        <v>7220</v>
      </c>
      <c r="T198" s="66">
        <v>0</v>
      </c>
      <c r="U198" s="66">
        <v>0</v>
      </c>
      <c r="V198" s="66">
        <v>4208</v>
      </c>
      <c r="W198" s="66">
        <v>10647</v>
      </c>
      <c r="X198" s="66">
        <v>15065</v>
      </c>
      <c r="Y198" s="66">
        <v>8500</v>
      </c>
      <c r="Z198" s="66">
        <v>0</v>
      </c>
      <c r="AA198" s="66">
        <v>1920</v>
      </c>
      <c r="AB198" s="48">
        <f t="shared" si="25"/>
        <v>47560</v>
      </c>
      <c r="AC198" s="46">
        <f t="shared" si="26"/>
        <v>4118</v>
      </c>
      <c r="AD198" s="41"/>
      <c r="AE198" s="66">
        <v>1592000</v>
      </c>
      <c r="AF198" s="66">
        <v>20000</v>
      </c>
      <c r="AG198" s="66">
        <v>218281</v>
      </c>
      <c r="AH198" s="66">
        <v>0</v>
      </c>
      <c r="AI198" s="53">
        <f t="shared" si="27"/>
        <v>1830281</v>
      </c>
      <c r="AJ198" s="66">
        <v>1528</v>
      </c>
      <c r="AK198" s="53">
        <f t="shared" si="28"/>
        <v>1828753</v>
      </c>
      <c r="AL198" s="41"/>
      <c r="AM198" s="89"/>
      <c r="AN198" s="41"/>
      <c r="AW198" s="20"/>
    </row>
    <row r="199" spans="1:49" ht="22.5" customHeight="1">
      <c r="A199" s="4">
        <f t="shared" si="30"/>
        <v>195</v>
      </c>
      <c r="B199" s="43" t="s">
        <v>446</v>
      </c>
      <c r="C199" s="43">
        <v>9301</v>
      </c>
      <c r="D199" s="65" t="s">
        <v>271</v>
      </c>
      <c r="E199" s="65">
        <f t="shared" si="29"/>
        <v>1</v>
      </c>
      <c r="F199" s="66" t="s">
        <v>326</v>
      </c>
      <c r="G199" s="74">
        <v>78936</v>
      </c>
      <c r="H199" s="66"/>
      <c r="I199" s="66"/>
      <c r="J199" s="66">
        <v>0</v>
      </c>
      <c r="K199" s="66">
        <v>0</v>
      </c>
      <c r="L199" s="66">
        <v>0</v>
      </c>
      <c r="M199" s="66">
        <v>1102</v>
      </c>
      <c r="N199" s="66">
        <v>9317</v>
      </c>
      <c r="O199" s="66">
        <v>28180</v>
      </c>
      <c r="P199" s="66">
        <v>10713</v>
      </c>
      <c r="Q199" s="53">
        <f t="shared" si="24"/>
        <v>128248</v>
      </c>
      <c r="R199" s="10"/>
      <c r="S199" s="66">
        <v>32353</v>
      </c>
      <c r="T199" s="66">
        <v>26000</v>
      </c>
      <c r="U199" s="66">
        <v>14274</v>
      </c>
      <c r="V199" s="66">
        <v>2500</v>
      </c>
      <c r="W199" s="66">
        <v>15026</v>
      </c>
      <c r="X199" s="66">
        <v>20562</v>
      </c>
      <c r="Y199" s="66"/>
      <c r="Z199" s="66">
        <v>0</v>
      </c>
      <c r="AA199" s="66">
        <v>0</v>
      </c>
      <c r="AB199" s="48">
        <f t="shared" si="25"/>
        <v>110715</v>
      </c>
      <c r="AC199" s="46">
        <f t="shared" si="26"/>
        <v>17533</v>
      </c>
      <c r="AD199" s="41"/>
      <c r="AE199" s="66">
        <v>1300000</v>
      </c>
      <c r="AF199" s="66">
        <v>100000</v>
      </c>
      <c r="AG199" s="66">
        <v>294429</v>
      </c>
      <c r="AH199" s="66">
        <v>0</v>
      </c>
      <c r="AI199" s="53">
        <f t="shared" si="27"/>
        <v>1694429</v>
      </c>
      <c r="AJ199" s="66">
        <v>0</v>
      </c>
      <c r="AK199" s="53">
        <f t="shared" si="28"/>
        <v>1694429</v>
      </c>
      <c r="AL199" s="41"/>
      <c r="AM199" s="89"/>
      <c r="AN199" s="41"/>
      <c r="AW199" s="20"/>
    </row>
    <row r="200" spans="1:49" ht="22.5" customHeight="1">
      <c r="A200" s="4">
        <f t="shared" si="30"/>
        <v>196</v>
      </c>
      <c r="B200" s="43" t="s">
        <v>446</v>
      </c>
      <c r="C200" s="43">
        <v>9334</v>
      </c>
      <c r="D200" s="65" t="s">
        <v>272</v>
      </c>
      <c r="E200" s="65">
        <f t="shared" si="29"/>
      </c>
      <c r="F200" s="66" t="s">
        <v>327</v>
      </c>
      <c r="G200" s="74">
        <v>42280</v>
      </c>
      <c r="H200" s="66">
        <v>0</v>
      </c>
      <c r="I200" s="66">
        <v>13785</v>
      </c>
      <c r="J200" s="66">
        <v>0</v>
      </c>
      <c r="K200" s="66">
        <v>8000</v>
      </c>
      <c r="L200" s="66">
        <v>0</v>
      </c>
      <c r="M200" s="66">
        <v>3923</v>
      </c>
      <c r="N200" s="66">
        <v>0</v>
      </c>
      <c r="O200" s="66">
        <v>0</v>
      </c>
      <c r="P200" s="66">
        <v>0</v>
      </c>
      <c r="Q200" s="53">
        <f t="shared" si="24"/>
        <v>67988</v>
      </c>
      <c r="R200" s="10"/>
      <c r="S200" s="66">
        <v>47756</v>
      </c>
      <c r="T200" s="66">
        <v>0</v>
      </c>
      <c r="U200" s="66">
        <v>0</v>
      </c>
      <c r="V200" s="66">
        <v>160</v>
      </c>
      <c r="W200" s="66">
        <v>4239</v>
      </c>
      <c r="X200" s="66">
        <v>10117</v>
      </c>
      <c r="Y200" s="66">
        <v>3680</v>
      </c>
      <c r="Z200" s="66">
        <v>0</v>
      </c>
      <c r="AA200" s="66">
        <v>1119</v>
      </c>
      <c r="AB200" s="48">
        <f t="shared" si="25"/>
        <v>67071</v>
      </c>
      <c r="AC200" s="46">
        <f t="shared" si="26"/>
        <v>917</v>
      </c>
      <c r="AD200" s="41"/>
      <c r="AE200" s="66">
        <v>0</v>
      </c>
      <c r="AF200" s="66">
        <v>0</v>
      </c>
      <c r="AG200" s="66">
        <v>0</v>
      </c>
      <c r="AH200" s="66">
        <v>0</v>
      </c>
      <c r="AI200" s="53">
        <f t="shared" si="27"/>
        <v>0</v>
      </c>
      <c r="AJ200" s="66">
        <v>0</v>
      </c>
      <c r="AK200" s="53">
        <f t="shared" si="28"/>
        <v>0</v>
      </c>
      <c r="AL200" s="41"/>
      <c r="AM200" s="89"/>
      <c r="AN200" s="41"/>
      <c r="AW200" s="20"/>
    </row>
    <row r="201" spans="1:56" ht="22.5" customHeight="1">
      <c r="A201" s="4">
        <f t="shared" si="30"/>
        <v>197</v>
      </c>
      <c r="B201" s="43" t="s">
        <v>446</v>
      </c>
      <c r="C201" s="43">
        <v>9556</v>
      </c>
      <c r="D201" s="65" t="s">
        <v>60</v>
      </c>
      <c r="E201" s="65">
        <f t="shared" si="29"/>
        <v>1</v>
      </c>
      <c r="F201" s="66" t="s">
        <v>326</v>
      </c>
      <c r="G201" s="99">
        <v>203006</v>
      </c>
      <c r="H201" s="66">
        <v>0</v>
      </c>
      <c r="I201" s="66">
        <v>0</v>
      </c>
      <c r="J201" s="66"/>
      <c r="K201" s="66">
        <v>34577</v>
      </c>
      <c r="L201" s="66"/>
      <c r="M201" s="66">
        <v>19693</v>
      </c>
      <c r="N201" s="66">
        <v>20370</v>
      </c>
      <c r="O201" s="66">
        <v>24664</v>
      </c>
      <c r="P201" s="66"/>
      <c r="Q201" s="53">
        <f t="shared" si="24"/>
        <v>302310</v>
      </c>
      <c r="R201" s="10"/>
      <c r="S201" s="66">
        <v>64669</v>
      </c>
      <c r="T201" s="66">
        <v>0</v>
      </c>
      <c r="U201" s="66">
        <v>1348</v>
      </c>
      <c r="V201" s="66"/>
      <c r="W201" s="66">
        <v>61639</v>
      </c>
      <c r="X201" s="66">
        <v>46610</v>
      </c>
      <c r="Y201" s="66">
        <v>21607</v>
      </c>
      <c r="Z201" s="66">
        <v>0</v>
      </c>
      <c r="AA201" s="66">
        <v>38808</v>
      </c>
      <c r="AB201" s="48">
        <f t="shared" si="25"/>
        <v>234681</v>
      </c>
      <c r="AC201" s="46">
        <f t="shared" si="26"/>
        <v>67629</v>
      </c>
      <c r="AD201" s="41"/>
      <c r="AE201" s="66">
        <v>1649079</v>
      </c>
      <c r="AF201" s="66">
        <v>45414</v>
      </c>
      <c r="AG201" s="66">
        <v>521992</v>
      </c>
      <c r="AH201" s="66">
        <v>32</v>
      </c>
      <c r="AI201" s="53">
        <f t="shared" si="27"/>
        <v>2216517</v>
      </c>
      <c r="AJ201" s="66">
        <v>20329</v>
      </c>
      <c r="AK201" s="53">
        <f t="shared" si="28"/>
        <v>2196188</v>
      </c>
      <c r="AL201" s="41"/>
      <c r="AM201" s="89"/>
      <c r="AN201" s="41"/>
      <c r="AW201" s="20"/>
      <c r="BB201" s="152"/>
      <c r="BC201" s="152"/>
      <c r="BD201" s="152"/>
    </row>
    <row r="202" spans="1:53" ht="22.5" customHeight="1">
      <c r="A202" s="4">
        <f t="shared" si="30"/>
        <v>198</v>
      </c>
      <c r="B202" s="43" t="s">
        <v>446</v>
      </c>
      <c r="C202" s="43">
        <v>9969</v>
      </c>
      <c r="D202" s="65" t="s">
        <v>243</v>
      </c>
      <c r="E202" s="65">
        <f t="shared" si="29"/>
      </c>
      <c r="F202" s="66" t="s">
        <v>327</v>
      </c>
      <c r="G202" s="99">
        <v>77546</v>
      </c>
      <c r="H202" s="66">
        <v>0</v>
      </c>
      <c r="I202" s="66">
        <v>0</v>
      </c>
      <c r="J202" s="66">
        <v>0</v>
      </c>
      <c r="K202" s="66">
        <v>0</v>
      </c>
      <c r="L202" s="66">
        <v>0</v>
      </c>
      <c r="M202" s="66">
        <v>0</v>
      </c>
      <c r="N202" s="66">
        <v>0</v>
      </c>
      <c r="O202" s="66">
        <v>0</v>
      </c>
      <c r="P202" s="66">
        <v>0</v>
      </c>
      <c r="Q202" s="53">
        <f t="shared" si="24"/>
        <v>77546</v>
      </c>
      <c r="R202" s="11"/>
      <c r="S202" s="66">
        <v>0</v>
      </c>
      <c r="T202" s="66">
        <v>0</v>
      </c>
      <c r="U202" s="66">
        <v>0</v>
      </c>
      <c r="V202" s="66">
        <v>0</v>
      </c>
      <c r="W202" s="66">
        <v>0</v>
      </c>
      <c r="X202" s="66">
        <v>0</v>
      </c>
      <c r="Y202" s="66">
        <v>0</v>
      </c>
      <c r="Z202" s="66">
        <v>0</v>
      </c>
      <c r="AA202" s="66">
        <v>0</v>
      </c>
      <c r="AB202" s="48">
        <f t="shared" si="25"/>
        <v>0</v>
      </c>
      <c r="AC202" s="46">
        <f t="shared" si="26"/>
        <v>77546</v>
      </c>
      <c r="AD202" s="41"/>
      <c r="AE202" s="66">
        <v>0</v>
      </c>
      <c r="AF202" s="66">
        <v>0</v>
      </c>
      <c r="AG202" s="66">
        <v>0</v>
      </c>
      <c r="AH202" s="66">
        <v>0</v>
      </c>
      <c r="AI202" s="53">
        <f t="shared" si="27"/>
        <v>0</v>
      </c>
      <c r="AJ202" s="66">
        <v>0</v>
      </c>
      <c r="AK202" s="53">
        <f t="shared" si="28"/>
        <v>0</v>
      </c>
      <c r="AL202" s="41"/>
      <c r="AM202" s="89"/>
      <c r="AN202" s="41"/>
      <c r="AW202" s="20"/>
      <c r="BA202" s="20"/>
    </row>
    <row r="203" spans="1:49" ht="22.5" customHeight="1">
      <c r="A203" s="4">
        <f t="shared" si="30"/>
        <v>199</v>
      </c>
      <c r="B203" s="43" t="s">
        <v>446</v>
      </c>
      <c r="C203" s="43">
        <v>9345</v>
      </c>
      <c r="D203" s="65" t="s">
        <v>63</v>
      </c>
      <c r="E203" s="65">
        <f t="shared" si="29"/>
      </c>
      <c r="F203" s="66" t="s">
        <v>327</v>
      </c>
      <c r="G203" s="99">
        <v>255965</v>
      </c>
      <c r="H203" s="66">
        <v>0</v>
      </c>
      <c r="I203" s="66">
        <v>21932</v>
      </c>
      <c r="J203" s="66">
        <v>0</v>
      </c>
      <c r="K203" s="66">
        <v>0</v>
      </c>
      <c r="L203" s="66">
        <v>0</v>
      </c>
      <c r="M203" s="66">
        <v>20280</v>
      </c>
      <c r="N203" s="66">
        <v>3000</v>
      </c>
      <c r="O203" s="66">
        <v>0</v>
      </c>
      <c r="P203" s="66">
        <v>0</v>
      </c>
      <c r="Q203" s="53">
        <f t="shared" si="24"/>
        <v>301177</v>
      </c>
      <c r="R203" s="11"/>
      <c r="S203" s="66">
        <v>166767</v>
      </c>
      <c r="T203" s="66">
        <v>0</v>
      </c>
      <c r="U203" s="66">
        <v>0</v>
      </c>
      <c r="V203" s="66">
        <v>0</v>
      </c>
      <c r="W203" s="66">
        <v>113566</v>
      </c>
      <c r="X203" s="66">
        <v>19019</v>
      </c>
      <c r="Y203" s="66">
        <v>0</v>
      </c>
      <c r="Z203" s="66">
        <v>0</v>
      </c>
      <c r="AA203" s="66">
        <v>0</v>
      </c>
      <c r="AB203" s="48">
        <f t="shared" si="25"/>
        <v>299352</v>
      </c>
      <c r="AC203" s="46">
        <f t="shared" si="26"/>
        <v>1825</v>
      </c>
      <c r="AD203" s="41"/>
      <c r="AE203" s="66">
        <v>2822120</v>
      </c>
      <c r="AF203" s="66">
        <v>86667</v>
      </c>
      <c r="AG203" s="66">
        <v>38638</v>
      </c>
      <c r="AH203" s="66">
        <v>0</v>
      </c>
      <c r="AI203" s="53">
        <f t="shared" si="27"/>
        <v>2947425</v>
      </c>
      <c r="AJ203" s="66">
        <v>209810</v>
      </c>
      <c r="AK203" s="53">
        <f t="shared" si="28"/>
        <v>2737615</v>
      </c>
      <c r="AL203" s="41"/>
      <c r="AM203" s="89"/>
      <c r="AN203" s="41"/>
      <c r="AW203" s="20"/>
    </row>
    <row r="204" spans="1:49" ht="22.5" customHeight="1">
      <c r="A204" s="4">
        <f t="shared" si="30"/>
        <v>200</v>
      </c>
      <c r="B204" s="43" t="s">
        <v>446</v>
      </c>
      <c r="C204" s="43">
        <v>9322</v>
      </c>
      <c r="D204" s="65" t="s">
        <v>46</v>
      </c>
      <c r="E204" s="65">
        <f t="shared" si="29"/>
        <v>1</v>
      </c>
      <c r="F204" s="66" t="s">
        <v>326</v>
      </c>
      <c r="G204" s="99">
        <v>143482</v>
      </c>
      <c r="H204" s="66">
        <v>0</v>
      </c>
      <c r="I204" s="66"/>
      <c r="J204" s="66">
        <v>0</v>
      </c>
      <c r="K204" s="66">
        <v>0</v>
      </c>
      <c r="L204" s="66">
        <v>0</v>
      </c>
      <c r="M204" s="66">
        <v>23154</v>
      </c>
      <c r="N204" s="66">
        <v>16314</v>
      </c>
      <c r="O204" s="66"/>
      <c r="P204" s="66">
        <v>16436</v>
      </c>
      <c r="Q204" s="53">
        <f t="shared" si="24"/>
        <v>199386</v>
      </c>
      <c r="R204" s="11"/>
      <c r="S204" s="66">
        <v>41745</v>
      </c>
      <c r="T204" s="66">
        <v>23400</v>
      </c>
      <c r="U204" s="66">
        <v>11129</v>
      </c>
      <c r="V204" s="66">
        <v>0</v>
      </c>
      <c r="W204" s="66">
        <v>6815</v>
      </c>
      <c r="X204" s="66">
        <v>11544</v>
      </c>
      <c r="Y204" s="66">
        <v>66286</v>
      </c>
      <c r="Z204" s="66"/>
      <c r="AA204" s="66">
        <v>14541</v>
      </c>
      <c r="AB204" s="48">
        <f t="shared" si="25"/>
        <v>175460</v>
      </c>
      <c r="AC204" s="46">
        <f t="shared" si="26"/>
        <v>23926</v>
      </c>
      <c r="AD204" s="41"/>
      <c r="AE204" s="66">
        <v>4500000</v>
      </c>
      <c r="AF204" s="66">
        <v>100000</v>
      </c>
      <c r="AG204" s="66">
        <v>30100</v>
      </c>
      <c r="AH204" s="66">
        <v>0</v>
      </c>
      <c r="AI204" s="53">
        <f t="shared" si="27"/>
        <v>4630100</v>
      </c>
      <c r="AJ204" s="66">
        <v>0</v>
      </c>
      <c r="AK204" s="53">
        <f t="shared" si="28"/>
        <v>4630100</v>
      </c>
      <c r="AL204" s="41"/>
      <c r="AM204" s="89"/>
      <c r="AN204" s="41"/>
      <c r="AW204" s="3"/>
    </row>
    <row r="205" spans="1:49" ht="22.5" customHeight="1">
      <c r="A205" s="4">
        <f t="shared" si="30"/>
        <v>201</v>
      </c>
      <c r="B205" s="43" t="s">
        <v>446</v>
      </c>
      <c r="C205" s="43">
        <v>9336</v>
      </c>
      <c r="D205" s="65" t="s">
        <v>230</v>
      </c>
      <c r="E205" s="65">
        <f t="shared" si="29"/>
        <v>1</v>
      </c>
      <c r="F205" s="143" t="s">
        <v>326</v>
      </c>
      <c r="G205" s="74">
        <v>54282</v>
      </c>
      <c r="H205" s="66">
        <v>0</v>
      </c>
      <c r="I205" s="66"/>
      <c r="J205" s="66">
        <v>0</v>
      </c>
      <c r="K205" s="66">
        <v>21000</v>
      </c>
      <c r="L205" s="66">
        <v>0</v>
      </c>
      <c r="M205" s="66"/>
      <c r="N205" s="66">
        <v>53168</v>
      </c>
      <c r="O205" s="66">
        <v>80666</v>
      </c>
      <c r="P205" s="66">
        <v>37247</v>
      </c>
      <c r="Q205" s="53">
        <f t="shared" si="24"/>
        <v>246363</v>
      </c>
      <c r="R205" s="10"/>
      <c r="S205" s="66">
        <v>59172</v>
      </c>
      <c r="T205" s="66">
        <v>0</v>
      </c>
      <c r="U205" s="66">
        <v>18662</v>
      </c>
      <c r="V205" s="66">
        <v>0</v>
      </c>
      <c r="W205" s="66">
        <v>137399</v>
      </c>
      <c r="X205" s="66">
        <v>2246</v>
      </c>
      <c r="Y205" s="66">
        <v>7000</v>
      </c>
      <c r="Z205" s="66"/>
      <c r="AA205" s="66">
        <v>0</v>
      </c>
      <c r="AB205" s="48">
        <f t="shared" si="25"/>
        <v>224479</v>
      </c>
      <c r="AC205" s="46">
        <f t="shared" si="26"/>
        <v>21884</v>
      </c>
      <c r="AD205" s="41"/>
      <c r="AE205" s="66">
        <v>4310000</v>
      </c>
      <c r="AF205" s="66">
        <v>128581</v>
      </c>
      <c r="AG205" s="66"/>
      <c r="AH205" s="66">
        <v>0</v>
      </c>
      <c r="AI205" s="53">
        <f t="shared" si="27"/>
        <v>4438581</v>
      </c>
      <c r="AJ205" s="66">
        <v>5785</v>
      </c>
      <c r="AK205" s="53">
        <f t="shared" si="28"/>
        <v>4432796</v>
      </c>
      <c r="AL205" s="41"/>
      <c r="AM205" s="89"/>
      <c r="AN205" s="41"/>
      <c r="AW205" s="3"/>
    </row>
    <row r="206" spans="1:49" ht="22.5" customHeight="1">
      <c r="A206" s="4">
        <f t="shared" si="30"/>
        <v>202</v>
      </c>
      <c r="B206" s="43" t="s">
        <v>446</v>
      </c>
      <c r="C206" s="43">
        <v>9329</v>
      </c>
      <c r="D206" s="65" t="s">
        <v>53</v>
      </c>
      <c r="E206" s="65">
        <f t="shared" si="29"/>
        <v>1</v>
      </c>
      <c r="F206" s="66" t="s">
        <v>326</v>
      </c>
      <c r="G206" s="74">
        <v>145506</v>
      </c>
      <c r="H206" s="66">
        <v>0</v>
      </c>
      <c r="I206" s="66">
        <v>0</v>
      </c>
      <c r="J206" s="66">
        <v>0</v>
      </c>
      <c r="K206" s="66"/>
      <c r="L206" s="66">
        <v>0</v>
      </c>
      <c r="M206" s="66">
        <v>6000</v>
      </c>
      <c r="N206" s="66">
        <v>4292</v>
      </c>
      <c r="O206" s="66"/>
      <c r="P206" s="66">
        <v>16052</v>
      </c>
      <c r="Q206" s="53">
        <f t="shared" si="24"/>
        <v>171850</v>
      </c>
      <c r="R206" s="10"/>
      <c r="S206" s="66">
        <v>67321</v>
      </c>
      <c r="T206" s="66">
        <v>0</v>
      </c>
      <c r="U206" s="66"/>
      <c r="V206" s="66">
        <v>0</v>
      </c>
      <c r="W206" s="66">
        <v>51242</v>
      </c>
      <c r="X206" s="66">
        <v>34042</v>
      </c>
      <c r="Y206" s="66">
        <v>7900</v>
      </c>
      <c r="Z206" s="66"/>
      <c r="AA206" s="66">
        <v>0</v>
      </c>
      <c r="AB206" s="48">
        <f t="shared" si="25"/>
        <v>160505</v>
      </c>
      <c r="AC206" s="46">
        <f t="shared" si="26"/>
        <v>11345</v>
      </c>
      <c r="AD206" s="41"/>
      <c r="AE206" s="66">
        <v>4110665</v>
      </c>
      <c r="AF206" s="66"/>
      <c r="AG206" s="66">
        <v>137413</v>
      </c>
      <c r="AH206" s="66"/>
      <c r="AI206" s="53">
        <f t="shared" si="27"/>
        <v>4248078</v>
      </c>
      <c r="AJ206" s="66">
        <v>3000</v>
      </c>
      <c r="AK206" s="53">
        <f t="shared" si="28"/>
        <v>4245078</v>
      </c>
      <c r="AL206" s="41"/>
      <c r="AM206" s="89"/>
      <c r="AN206" s="41"/>
      <c r="AW206" s="3"/>
    </row>
    <row r="207" spans="1:40" ht="22.5" customHeight="1">
      <c r="A207" s="4">
        <f t="shared" si="30"/>
        <v>203</v>
      </c>
      <c r="B207" s="43" t="s">
        <v>316</v>
      </c>
      <c r="C207" s="43">
        <v>15928</v>
      </c>
      <c r="D207" s="65" t="s">
        <v>242</v>
      </c>
      <c r="E207" s="51">
        <f t="shared" si="29"/>
        <v>1</v>
      </c>
      <c r="F207" s="143" t="s">
        <v>326</v>
      </c>
      <c r="G207" s="74">
        <v>49010</v>
      </c>
      <c r="H207" s="66">
        <v>8543</v>
      </c>
      <c r="I207" s="66">
        <v>0</v>
      </c>
      <c r="J207" s="66">
        <v>0</v>
      </c>
      <c r="K207" s="66">
        <v>0</v>
      </c>
      <c r="L207" s="66"/>
      <c r="M207" s="66">
        <v>3940</v>
      </c>
      <c r="N207" s="66">
        <v>36815</v>
      </c>
      <c r="O207" s="66">
        <v>5956</v>
      </c>
      <c r="P207" s="66">
        <v>0</v>
      </c>
      <c r="Q207" s="53">
        <f t="shared" si="24"/>
        <v>104264</v>
      </c>
      <c r="R207" s="10"/>
      <c r="S207" s="66">
        <v>47170</v>
      </c>
      <c r="T207" s="66">
        <v>0</v>
      </c>
      <c r="U207" s="66">
        <v>5079</v>
      </c>
      <c r="V207" s="66">
        <v>1602</v>
      </c>
      <c r="W207" s="66">
        <v>18216</v>
      </c>
      <c r="X207" s="66">
        <v>33006</v>
      </c>
      <c r="Y207" s="66">
        <v>7922</v>
      </c>
      <c r="Z207" s="66">
        <v>1301</v>
      </c>
      <c r="AA207" s="66">
        <v>0</v>
      </c>
      <c r="AB207" s="48">
        <f t="shared" si="25"/>
        <v>114296</v>
      </c>
      <c r="AC207" s="46">
        <f t="shared" si="26"/>
        <v>-10032</v>
      </c>
      <c r="AD207" s="41"/>
      <c r="AE207" s="66">
        <v>1201159</v>
      </c>
      <c r="AF207" s="66">
        <v>38254</v>
      </c>
      <c r="AG207" s="66">
        <v>733382</v>
      </c>
      <c r="AH207" s="66">
        <v>804</v>
      </c>
      <c r="AI207" s="53">
        <f t="shared" si="27"/>
        <v>1973599</v>
      </c>
      <c r="AJ207" s="66">
        <v>2299</v>
      </c>
      <c r="AK207" s="53">
        <f t="shared" si="28"/>
        <v>1971300</v>
      </c>
      <c r="AL207" s="41"/>
      <c r="AM207" s="89"/>
      <c r="AN207" s="41"/>
    </row>
    <row r="208" spans="1:40" ht="22.5" customHeight="1">
      <c r="A208" s="4">
        <f t="shared" si="30"/>
        <v>204</v>
      </c>
      <c r="B208" s="43" t="s">
        <v>316</v>
      </c>
      <c r="C208" s="43">
        <v>9782</v>
      </c>
      <c r="D208" s="65" t="s">
        <v>455</v>
      </c>
      <c r="E208" s="51">
        <f t="shared" si="29"/>
        <v>1</v>
      </c>
      <c r="F208" s="143" t="s">
        <v>326</v>
      </c>
      <c r="G208" s="74">
        <v>39742</v>
      </c>
      <c r="H208" s="66">
        <v>0</v>
      </c>
      <c r="I208" s="66">
        <v>0</v>
      </c>
      <c r="J208" s="66">
        <v>0</v>
      </c>
      <c r="K208" s="66">
        <v>0</v>
      </c>
      <c r="L208" s="66">
        <v>0</v>
      </c>
      <c r="M208" s="66"/>
      <c r="N208" s="66">
        <v>8896</v>
      </c>
      <c r="O208" s="66">
        <v>1517</v>
      </c>
      <c r="P208" s="66">
        <v>2480</v>
      </c>
      <c r="Q208" s="53">
        <f t="shared" si="24"/>
        <v>52635</v>
      </c>
      <c r="R208" s="10"/>
      <c r="S208" s="66">
        <v>19037</v>
      </c>
      <c r="T208" s="66">
        <v>10400</v>
      </c>
      <c r="U208" s="66">
        <v>309</v>
      </c>
      <c r="V208" s="66">
        <v>162</v>
      </c>
      <c r="W208" s="66">
        <v>5344</v>
      </c>
      <c r="X208" s="66">
        <v>8646</v>
      </c>
      <c r="Y208" s="66">
        <v>0</v>
      </c>
      <c r="Z208" s="66">
        <v>2240</v>
      </c>
      <c r="AA208" s="66">
        <v>1888</v>
      </c>
      <c r="AB208" s="48">
        <f t="shared" si="25"/>
        <v>48026</v>
      </c>
      <c r="AC208" s="46">
        <f t="shared" si="26"/>
        <v>4609</v>
      </c>
      <c r="AD208" s="41"/>
      <c r="AE208" s="66">
        <v>370000</v>
      </c>
      <c r="AF208" s="66">
        <v>0</v>
      </c>
      <c r="AG208" s="66">
        <v>234382</v>
      </c>
      <c r="AH208" s="66"/>
      <c r="AI208" s="53">
        <f t="shared" si="27"/>
        <v>604382</v>
      </c>
      <c r="AJ208" s="66">
        <v>319</v>
      </c>
      <c r="AK208" s="53">
        <f t="shared" si="28"/>
        <v>604063</v>
      </c>
      <c r="AL208" s="41"/>
      <c r="AM208" s="89"/>
      <c r="AN208" s="41"/>
    </row>
    <row r="209" spans="1:40" ht="22.5" customHeight="1">
      <c r="A209" s="4">
        <f t="shared" si="30"/>
        <v>205</v>
      </c>
      <c r="B209" s="43" t="s">
        <v>316</v>
      </c>
      <c r="C209" s="43">
        <v>12601</v>
      </c>
      <c r="D209" s="65" t="s">
        <v>219</v>
      </c>
      <c r="E209" s="51">
        <f t="shared" si="29"/>
        <v>1</v>
      </c>
      <c r="F209" s="143" t="s">
        <v>326</v>
      </c>
      <c r="G209" s="74">
        <v>140390</v>
      </c>
      <c r="H209" s="66">
        <v>0</v>
      </c>
      <c r="I209" s="66">
        <v>0</v>
      </c>
      <c r="J209" s="66">
        <v>0</v>
      </c>
      <c r="K209" s="66">
        <v>2000</v>
      </c>
      <c r="L209" s="66">
        <v>2600</v>
      </c>
      <c r="M209" s="66">
        <v>20062</v>
      </c>
      <c r="N209" s="66">
        <v>21200</v>
      </c>
      <c r="O209" s="66">
        <v>6929</v>
      </c>
      <c r="P209" s="66">
        <v>0</v>
      </c>
      <c r="Q209" s="53">
        <f t="shared" si="24"/>
        <v>193181</v>
      </c>
      <c r="R209" s="10"/>
      <c r="S209" s="66">
        <v>103741</v>
      </c>
      <c r="T209" s="66">
        <v>14895</v>
      </c>
      <c r="U209" s="66">
        <v>3817</v>
      </c>
      <c r="V209" s="66">
        <v>26603</v>
      </c>
      <c r="W209" s="66">
        <v>29744</v>
      </c>
      <c r="X209" s="66">
        <v>22694</v>
      </c>
      <c r="Y209" s="66">
        <v>0</v>
      </c>
      <c r="Z209" s="66">
        <v>7630</v>
      </c>
      <c r="AA209" s="66">
        <v>0</v>
      </c>
      <c r="AB209" s="48">
        <f t="shared" si="25"/>
        <v>209124</v>
      </c>
      <c r="AC209" s="46">
        <f t="shared" si="26"/>
        <v>-15943</v>
      </c>
      <c r="AD209" s="41"/>
      <c r="AE209" s="66">
        <v>1325139</v>
      </c>
      <c r="AF209" s="66">
        <v>27745</v>
      </c>
      <c r="AG209" s="66">
        <v>501913</v>
      </c>
      <c r="AH209" s="66">
        <v>0</v>
      </c>
      <c r="AI209" s="53">
        <f t="shared" si="27"/>
        <v>1854797</v>
      </c>
      <c r="AJ209" s="66">
        <v>0</v>
      </c>
      <c r="AK209" s="53">
        <f t="shared" si="28"/>
        <v>1854797</v>
      </c>
      <c r="AL209" s="41"/>
      <c r="AM209" s="89"/>
      <c r="AN209" s="41"/>
    </row>
    <row r="210" spans="1:40" ht="22.5" customHeight="1">
      <c r="A210" s="4">
        <f t="shared" si="30"/>
        <v>206</v>
      </c>
      <c r="B210" s="43" t="s">
        <v>316</v>
      </c>
      <c r="C210" s="43">
        <v>9801</v>
      </c>
      <c r="D210" s="65" t="s">
        <v>196</v>
      </c>
      <c r="E210" s="51">
        <f t="shared" si="29"/>
        <v>1</v>
      </c>
      <c r="F210" s="143" t="s">
        <v>326</v>
      </c>
      <c r="G210" s="74">
        <v>15414</v>
      </c>
      <c r="H210" s="66">
        <v>0</v>
      </c>
      <c r="I210" s="66">
        <v>0</v>
      </c>
      <c r="J210" s="66">
        <v>0</v>
      </c>
      <c r="K210" s="66">
        <v>0</v>
      </c>
      <c r="L210" s="66">
        <v>0</v>
      </c>
      <c r="M210" s="66"/>
      <c r="N210" s="66">
        <v>39</v>
      </c>
      <c r="O210" s="66">
        <v>67</v>
      </c>
      <c r="P210" s="66">
        <v>1524</v>
      </c>
      <c r="Q210" s="53">
        <f t="shared" si="24"/>
        <v>17044</v>
      </c>
      <c r="R210" s="10"/>
      <c r="S210" s="66">
        <v>8828</v>
      </c>
      <c r="T210" s="66">
        <v>0</v>
      </c>
      <c r="U210" s="66">
        <v>2089</v>
      </c>
      <c r="V210" s="66">
        <v>584</v>
      </c>
      <c r="W210" s="66">
        <v>6924</v>
      </c>
      <c r="X210" s="66">
        <v>1616</v>
      </c>
      <c r="Y210" s="66">
        <v>995</v>
      </c>
      <c r="Z210" s="66">
        <v>0</v>
      </c>
      <c r="AA210" s="66">
        <v>552</v>
      </c>
      <c r="AB210" s="48">
        <f t="shared" si="25"/>
        <v>21588</v>
      </c>
      <c r="AC210" s="46">
        <f t="shared" si="26"/>
        <v>-4544</v>
      </c>
      <c r="AD210" s="41"/>
      <c r="AE210" s="66">
        <v>404864</v>
      </c>
      <c r="AF210" s="66">
        <v>0</v>
      </c>
      <c r="AG210" s="66">
        <v>15871</v>
      </c>
      <c r="AH210" s="66">
        <v>679</v>
      </c>
      <c r="AI210" s="53">
        <f t="shared" si="27"/>
        <v>421414</v>
      </c>
      <c r="AJ210" s="66">
        <v>0</v>
      </c>
      <c r="AK210" s="53">
        <f t="shared" si="28"/>
        <v>421414</v>
      </c>
      <c r="AL210" s="41"/>
      <c r="AM210" s="89"/>
      <c r="AN210" s="41"/>
    </row>
    <row r="211" spans="1:40" ht="22.5" customHeight="1">
      <c r="A211" s="4">
        <f t="shared" si="30"/>
        <v>207</v>
      </c>
      <c r="B211" s="43" t="s">
        <v>316</v>
      </c>
      <c r="C211" s="43">
        <v>14281</v>
      </c>
      <c r="D211" s="65" t="s">
        <v>180</v>
      </c>
      <c r="E211" s="51">
        <f t="shared" si="29"/>
        <v>1</v>
      </c>
      <c r="F211" s="143" t="s">
        <v>326</v>
      </c>
      <c r="G211" s="74">
        <v>101371</v>
      </c>
      <c r="H211" s="66">
        <v>1202</v>
      </c>
      <c r="I211" s="66">
        <v>2900</v>
      </c>
      <c r="J211" s="66">
        <v>0</v>
      </c>
      <c r="K211" s="66">
        <v>1660</v>
      </c>
      <c r="L211" s="66">
        <v>2306</v>
      </c>
      <c r="M211" s="66">
        <v>45343</v>
      </c>
      <c r="N211" s="66">
        <v>50116</v>
      </c>
      <c r="O211" s="66">
        <v>7960</v>
      </c>
      <c r="P211" s="66">
        <v>528</v>
      </c>
      <c r="Q211" s="53">
        <f t="shared" si="24"/>
        <v>213386</v>
      </c>
      <c r="R211" s="28"/>
      <c r="S211" s="66">
        <v>63503</v>
      </c>
      <c r="T211" s="66">
        <v>20800</v>
      </c>
      <c r="U211" s="66">
        <v>1168</v>
      </c>
      <c r="V211" s="66">
        <v>20272</v>
      </c>
      <c r="W211" s="66">
        <v>51663</v>
      </c>
      <c r="X211" s="66">
        <v>62451</v>
      </c>
      <c r="Y211" s="66"/>
      <c r="Z211" s="66">
        <v>1226</v>
      </c>
      <c r="AA211" s="66">
        <v>477</v>
      </c>
      <c r="AB211" s="48">
        <f t="shared" si="25"/>
        <v>221560</v>
      </c>
      <c r="AC211" s="46">
        <f t="shared" si="26"/>
        <v>-8174</v>
      </c>
      <c r="AD211" s="41"/>
      <c r="AE211" s="66">
        <v>2225000</v>
      </c>
      <c r="AF211" s="66">
        <v>0</v>
      </c>
      <c r="AG211" s="66">
        <v>1279070</v>
      </c>
      <c r="AH211" s="66">
        <v>5715</v>
      </c>
      <c r="AI211" s="53">
        <f t="shared" si="27"/>
        <v>3509785</v>
      </c>
      <c r="AJ211" s="66">
        <v>5903</v>
      </c>
      <c r="AK211" s="53">
        <f t="shared" si="28"/>
        <v>3503882</v>
      </c>
      <c r="AL211" s="41"/>
      <c r="AM211" s="89"/>
      <c r="AN211" s="41"/>
    </row>
    <row r="212" spans="1:40" ht="22.5" customHeight="1">
      <c r="A212" s="4">
        <f t="shared" si="30"/>
        <v>208</v>
      </c>
      <c r="B212" s="43" t="s">
        <v>316</v>
      </c>
      <c r="C212" s="43">
        <v>9852</v>
      </c>
      <c r="D212" s="65" t="s">
        <v>227</v>
      </c>
      <c r="E212" s="51">
        <f t="shared" si="29"/>
        <v>1</v>
      </c>
      <c r="F212" s="143" t="s">
        <v>326</v>
      </c>
      <c r="G212" s="74">
        <v>125703</v>
      </c>
      <c r="H212" s="66"/>
      <c r="I212" s="66">
        <v>25145</v>
      </c>
      <c r="J212" s="66">
        <v>0</v>
      </c>
      <c r="K212" s="66"/>
      <c r="L212" s="66">
        <v>0</v>
      </c>
      <c r="M212" s="66">
        <v>22300</v>
      </c>
      <c r="N212" s="66">
        <v>825</v>
      </c>
      <c r="O212" s="66">
        <v>40538</v>
      </c>
      <c r="P212" s="66">
        <v>4469</v>
      </c>
      <c r="Q212" s="53">
        <f t="shared" si="24"/>
        <v>218980</v>
      </c>
      <c r="R212" s="10"/>
      <c r="S212" s="66">
        <v>56909</v>
      </c>
      <c r="T212" s="66"/>
      <c r="U212" s="66">
        <v>42311</v>
      </c>
      <c r="V212" s="66">
        <v>15282</v>
      </c>
      <c r="W212" s="66">
        <v>43704</v>
      </c>
      <c r="X212" s="66">
        <v>9669</v>
      </c>
      <c r="Y212" s="66">
        <v>13590</v>
      </c>
      <c r="Z212" s="66">
        <v>31460</v>
      </c>
      <c r="AA212" s="66"/>
      <c r="AB212" s="48">
        <f t="shared" si="25"/>
        <v>212925</v>
      </c>
      <c r="AC212" s="46">
        <f t="shared" si="26"/>
        <v>6055</v>
      </c>
      <c r="AD212" s="41"/>
      <c r="AE212" s="66">
        <v>2351047</v>
      </c>
      <c r="AF212" s="66">
        <v>322048</v>
      </c>
      <c r="AG212" s="66">
        <v>35029</v>
      </c>
      <c r="AH212" s="66">
        <v>5695</v>
      </c>
      <c r="AI212" s="53">
        <f t="shared" si="27"/>
        <v>2713819</v>
      </c>
      <c r="AJ212" s="66">
        <v>103642</v>
      </c>
      <c r="AK212" s="53">
        <f t="shared" si="28"/>
        <v>2610177</v>
      </c>
      <c r="AL212" s="41"/>
      <c r="AM212" s="89"/>
      <c r="AN212" s="41"/>
    </row>
    <row r="213" spans="1:53" ht="22.5" customHeight="1">
      <c r="A213" s="4">
        <f t="shared" si="30"/>
        <v>209</v>
      </c>
      <c r="B213" s="43" t="s">
        <v>316</v>
      </c>
      <c r="C213" s="43">
        <v>9768</v>
      </c>
      <c r="D213" s="65" t="s">
        <v>189</v>
      </c>
      <c r="E213" s="51">
        <f t="shared" si="29"/>
        <v>1</v>
      </c>
      <c r="F213" s="143" t="s">
        <v>326</v>
      </c>
      <c r="G213" s="74">
        <v>115361</v>
      </c>
      <c r="H213" s="66">
        <v>0</v>
      </c>
      <c r="I213" s="66">
        <v>10285</v>
      </c>
      <c r="J213" s="66">
        <v>0</v>
      </c>
      <c r="K213" s="66">
        <v>0</v>
      </c>
      <c r="L213" s="66">
        <v>0</v>
      </c>
      <c r="M213" s="66">
        <v>12773</v>
      </c>
      <c r="N213" s="66">
        <v>7241</v>
      </c>
      <c r="O213" s="66">
        <v>0</v>
      </c>
      <c r="P213" s="66">
        <v>0</v>
      </c>
      <c r="Q213" s="53">
        <f t="shared" si="24"/>
        <v>145660</v>
      </c>
      <c r="R213" s="12"/>
      <c r="S213" s="66">
        <v>60460</v>
      </c>
      <c r="T213" s="66">
        <v>0</v>
      </c>
      <c r="U213" s="66">
        <v>0</v>
      </c>
      <c r="V213" s="66">
        <v>0</v>
      </c>
      <c r="W213" s="66">
        <v>10126</v>
      </c>
      <c r="X213" s="66">
        <v>39828</v>
      </c>
      <c r="Y213" s="66">
        <v>11070</v>
      </c>
      <c r="Z213" s="66">
        <v>11495</v>
      </c>
      <c r="AA213" s="66">
        <v>0</v>
      </c>
      <c r="AB213" s="48">
        <f t="shared" si="25"/>
        <v>132979</v>
      </c>
      <c r="AC213" s="46">
        <f t="shared" si="26"/>
        <v>12681</v>
      </c>
      <c r="AD213" s="41"/>
      <c r="AE213" s="66">
        <v>0</v>
      </c>
      <c r="AF213" s="66">
        <v>0</v>
      </c>
      <c r="AG213" s="66">
        <v>369118</v>
      </c>
      <c r="AH213" s="66">
        <v>0</v>
      </c>
      <c r="AI213" s="53">
        <f t="shared" si="27"/>
        <v>369118</v>
      </c>
      <c r="AJ213" s="66">
        <v>0</v>
      </c>
      <c r="AK213" s="53">
        <f t="shared" si="28"/>
        <v>369118</v>
      </c>
      <c r="AL213" s="41"/>
      <c r="AM213" s="89"/>
      <c r="AN213" s="41"/>
      <c r="BA213" s="20"/>
    </row>
    <row r="214" spans="1:53" ht="22.5" customHeight="1">
      <c r="A214" s="4">
        <f t="shared" si="30"/>
        <v>210</v>
      </c>
      <c r="B214" s="43" t="s">
        <v>316</v>
      </c>
      <c r="C214" s="43">
        <v>9770</v>
      </c>
      <c r="D214" s="65" t="s">
        <v>190</v>
      </c>
      <c r="E214" s="51">
        <f t="shared" si="29"/>
        <v>1</v>
      </c>
      <c r="F214" s="143" t="s">
        <v>326</v>
      </c>
      <c r="G214" s="74">
        <v>105834</v>
      </c>
      <c r="H214" s="66"/>
      <c r="I214" s="66">
        <v>17298</v>
      </c>
      <c r="J214" s="66">
        <v>0</v>
      </c>
      <c r="K214" s="66">
        <v>5000</v>
      </c>
      <c r="L214" s="66">
        <v>16017</v>
      </c>
      <c r="M214" s="66">
        <v>60952</v>
      </c>
      <c r="N214" s="66">
        <v>85000</v>
      </c>
      <c r="O214" s="66">
        <v>16245</v>
      </c>
      <c r="P214" s="66">
        <v>11517</v>
      </c>
      <c r="Q214" s="53">
        <f t="shared" si="24"/>
        <v>317863</v>
      </c>
      <c r="R214" s="10"/>
      <c r="S214" s="66">
        <v>105263</v>
      </c>
      <c r="T214" s="66">
        <v>7800</v>
      </c>
      <c r="U214" s="66">
        <v>11315</v>
      </c>
      <c r="V214" s="66"/>
      <c r="W214" s="66">
        <v>122471</v>
      </c>
      <c r="X214" s="66">
        <v>45643</v>
      </c>
      <c r="Y214" s="66">
        <v>23255</v>
      </c>
      <c r="Z214" s="66"/>
      <c r="AA214" s="66">
        <v>0</v>
      </c>
      <c r="AB214" s="48">
        <f t="shared" si="25"/>
        <v>315747</v>
      </c>
      <c r="AC214" s="46">
        <f t="shared" si="26"/>
        <v>2116</v>
      </c>
      <c r="AD214" s="41"/>
      <c r="AE214" s="66">
        <v>0</v>
      </c>
      <c r="AF214" s="66">
        <v>0</v>
      </c>
      <c r="AG214" s="66">
        <v>1649177</v>
      </c>
      <c r="AH214" s="66">
        <v>11753</v>
      </c>
      <c r="AI214" s="53">
        <f t="shared" si="27"/>
        <v>1660930</v>
      </c>
      <c r="AJ214" s="66">
        <v>34249</v>
      </c>
      <c r="AK214" s="53">
        <f t="shared" si="28"/>
        <v>1626681</v>
      </c>
      <c r="AL214" s="41"/>
      <c r="AM214" s="89"/>
      <c r="AN214" s="41"/>
      <c r="BA214" s="20"/>
    </row>
    <row r="215" spans="1:40" ht="22.5" customHeight="1">
      <c r="A215" s="4">
        <f t="shared" si="30"/>
        <v>211</v>
      </c>
      <c r="B215" s="43" t="s">
        <v>316</v>
      </c>
      <c r="C215" s="43">
        <v>9771</v>
      </c>
      <c r="D215" s="65" t="s">
        <v>191</v>
      </c>
      <c r="E215" s="51">
        <f t="shared" si="29"/>
      </c>
      <c r="F215" s="143" t="s">
        <v>327</v>
      </c>
      <c r="G215" s="74">
        <v>172348</v>
      </c>
      <c r="H215" s="66">
        <v>2818</v>
      </c>
      <c r="I215" s="66">
        <v>4394</v>
      </c>
      <c r="J215" s="66">
        <v>0</v>
      </c>
      <c r="K215" s="66">
        <v>15000</v>
      </c>
      <c r="L215" s="66">
        <v>11186</v>
      </c>
      <c r="M215" s="66">
        <v>61713</v>
      </c>
      <c r="N215" s="66">
        <v>8024</v>
      </c>
      <c r="O215" s="66">
        <v>6021</v>
      </c>
      <c r="P215" s="66">
        <v>0</v>
      </c>
      <c r="Q215" s="53">
        <f t="shared" si="24"/>
        <v>281504</v>
      </c>
      <c r="R215" s="12"/>
      <c r="S215" s="66">
        <v>63798</v>
      </c>
      <c r="T215" s="66">
        <v>0</v>
      </c>
      <c r="U215" s="66">
        <v>16058</v>
      </c>
      <c r="V215" s="66">
        <v>58837</v>
      </c>
      <c r="W215" s="66">
        <v>67808</v>
      </c>
      <c r="X215" s="66">
        <v>30646</v>
      </c>
      <c r="Y215" s="66">
        <v>2818</v>
      </c>
      <c r="Z215" s="66">
        <v>4394</v>
      </c>
      <c r="AA215" s="66">
        <v>14701</v>
      </c>
      <c r="AB215" s="48">
        <f t="shared" si="25"/>
        <v>259060</v>
      </c>
      <c r="AC215" s="46">
        <f t="shared" si="26"/>
        <v>22444</v>
      </c>
      <c r="AD215" s="41"/>
      <c r="AE215" s="66">
        <v>0</v>
      </c>
      <c r="AF215" s="66">
        <v>48088</v>
      </c>
      <c r="AG215" s="66">
        <v>562402</v>
      </c>
      <c r="AH215" s="66">
        <v>12360</v>
      </c>
      <c r="AI215" s="53">
        <f t="shared" si="27"/>
        <v>622850</v>
      </c>
      <c r="AJ215" s="66">
        <v>16006</v>
      </c>
      <c r="AK215" s="53">
        <f t="shared" si="28"/>
        <v>606844</v>
      </c>
      <c r="AL215" s="41"/>
      <c r="AM215" s="89"/>
      <c r="AN215" s="41"/>
    </row>
    <row r="216" spans="1:40" ht="22.5" customHeight="1">
      <c r="A216" s="4">
        <f t="shared" si="30"/>
        <v>212</v>
      </c>
      <c r="B216" s="43" t="s">
        <v>316</v>
      </c>
      <c r="C216" s="43">
        <v>9990</v>
      </c>
      <c r="D216" s="65" t="s">
        <v>181</v>
      </c>
      <c r="E216" s="51">
        <f t="shared" si="29"/>
        <v>1</v>
      </c>
      <c r="F216" s="143" t="s">
        <v>326</v>
      </c>
      <c r="G216" s="74">
        <v>50088</v>
      </c>
      <c r="H216" s="66"/>
      <c r="I216" s="66"/>
      <c r="J216" s="66">
        <v>0</v>
      </c>
      <c r="K216" s="66">
        <v>2970</v>
      </c>
      <c r="L216" s="66">
        <v>0</v>
      </c>
      <c r="M216" s="66">
        <v>19811</v>
      </c>
      <c r="N216" s="66">
        <v>27702</v>
      </c>
      <c r="O216" s="66">
        <v>6672</v>
      </c>
      <c r="P216" s="66">
        <v>73</v>
      </c>
      <c r="Q216" s="53">
        <f t="shared" si="24"/>
        <v>107316</v>
      </c>
      <c r="R216" s="12"/>
      <c r="S216" s="66">
        <v>53459</v>
      </c>
      <c r="T216" s="66">
        <v>3822</v>
      </c>
      <c r="U216" s="66"/>
      <c r="V216" s="66">
        <v>16240</v>
      </c>
      <c r="W216" s="66">
        <v>35139</v>
      </c>
      <c r="X216" s="66">
        <v>16207</v>
      </c>
      <c r="Y216" s="66">
        <v>1509</v>
      </c>
      <c r="Z216" s="66"/>
      <c r="AA216" s="66">
        <v>0</v>
      </c>
      <c r="AB216" s="48">
        <f t="shared" si="25"/>
        <v>126376</v>
      </c>
      <c r="AC216" s="46">
        <f t="shared" si="26"/>
        <v>-19060</v>
      </c>
      <c r="AD216" s="41"/>
      <c r="AE216" s="66">
        <v>1200000</v>
      </c>
      <c r="AF216" s="66">
        <v>0</v>
      </c>
      <c r="AG216" s="66">
        <v>528279</v>
      </c>
      <c r="AH216" s="66">
        <v>404</v>
      </c>
      <c r="AI216" s="53">
        <f t="shared" si="27"/>
        <v>1728683</v>
      </c>
      <c r="AJ216" s="66">
        <v>0</v>
      </c>
      <c r="AK216" s="53">
        <f t="shared" si="28"/>
        <v>1728683</v>
      </c>
      <c r="AL216" s="41"/>
      <c r="AM216" s="89"/>
      <c r="AN216" s="41"/>
    </row>
    <row r="217" spans="1:53" ht="22.5" customHeight="1">
      <c r="A217" s="4">
        <f t="shared" si="30"/>
        <v>213</v>
      </c>
      <c r="B217" s="43" t="s">
        <v>316</v>
      </c>
      <c r="C217" s="43">
        <v>9774</v>
      </c>
      <c r="D217" s="65" t="s">
        <v>182</v>
      </c>
      <c r="E217" s="51">
        <f t="shared" si="29"/>
        <v>1</v>
      </c>
      <c r="F217" s="143" t="s">
        <v>326</v>
      </c>
      <c r="G217" s="74">
        <v>412658</v>
      </c>
      <c r="H217" s="66">
        <v>68920</v>
      </c>
      <c r="I217" s="66">
        <v>44552</v>
      </c>
      <c r="J217" s="66">
        <v>0</v>
      </c>
      <c r="K217" s="66">
        <v>57300</v>
      </c>
      <c r="L217" s="66">
        <v>2000</v>
      </c>
      <c r="M217" s="66">
        <v>46052</v>
      </c>
      <c r="N217" s="66">
        <v>6196</v>
      </c>
      <c r="O217" s="66">
        <v>29824</v>
      </c>
      <c r="P217" s="66">
        <v>0</v>
      </c>
      <c r="Q217" s="53">
        <f t="shared" si="24"/>
        <v>667502</v>
      </c>
      <c r="R217" s="12"/>
      <c r="S217" s="66">
        <v>66036</v>
      </c>
      <c r="T217" s="66">
        <v>15600</v>
      </c>
      <c r="U217" s="66">
        <v>53515</v>
      </c>
      <c r="V217" s="66">
        <v>170303</v>
      </c>
      <c r="W217" s="66">
        <v>59626</v>
      </c>
      <c r="X217" s="66">
        <v>124316</v>
      </c>
      <c r="Y217" s="66">
        <v>52660</v>
      </c>
      <c r="Z217" s="66">
        <v>111163</v>
      </c>
      <c r="AA217" s="66">
        <v>28426</v>
      </c>
      <c r="AB217" s="48">
        <f t="shared" si="25"/>
        <v>681645</v>
      </c>
      <c r="AC217" s="46">
        <f t="shared" si="26"/>
        <v>-14143</v>
      </c>
      <c r="AD217" s="41"/>
      <c r="AE217" s="66">
        <v>0</v>
      </c>
      <c r="AF217" s="66">
        <v>125203</v>
      </c>
      <c r="AG217" s="66">
        <v>240194</v>
      </c>
      <c r="AH217" s="66">
        <v>5993</v>
      </c>
      <c r="AI217" s="53">
        <f t="shared" si="27"/>
        <v>371390</v>
      </c>
      <c r="AJ217" s="66">
        <v>15994</v>
      </c>
      <c r="AK217" s="53">
        <f t="shared" si="28"/>
        <v>355396</v>
      </c>
      <c r="AL217" s="41"/>
      <c r="AM217" s="89"/>
      <c r="AN217" s="41"/>
      <c r="BA217" s="20"/>
    </row>
    <row r="218" spans="1:40" ht="22.5" customHeight="1">
      <c r="A218" s="4">
        <f t="shared" si="30"/>
        <v>214</v>
      </c>
      <c r="B218" s="43" t="s">
        <v>316</v>
      </c>
      <c r="C218" s="43">
        <v>9811</v>
      </c>
      <c r="D218" s="65" t="s">
        <v>201</v>
      </c>
      <c r="E218" s="51">
        <f t="shared" si="29"/>
      </c>
      <c r="F218" s="143" t="s">
        <v>327</v>
      </c>
      <c r="G218" s="74">
        <v>53843</v>
      </c>
      <c r="H218" s="66">
        <v>226</v>
      </c>
      <c r="I218" s="66">
        <v>1991</v>
      </c>
      <c r="J218" s="66">
        <v>30000</v>
      </c>
      <c r="K218" s="66">
        <v>0</v>
      </c>
      <c r="L218" s="66">
        <v>0</v>
      </c>
      <c r="M218" s="66">
        <v>1250</v>
      </c>
      <c r="N218" s="66">
        <v>878</v>
      </c>
      <c r="O218" s="66">
        <v>14569</v>
      </c>
      <c r="P218" s="66">
        <v>5497</v>
      </c>
      <c r="Q218" s="53">
        <f t="shared" si="24"/>
        <v>108254</v>
      </c>
      <c r="R218" s="12"/>
      <c r="S218" s="66">
        <v>0</v>
      </c>
      <c r="T218" s="66">
        <v>0</v>
      </c>
      <c r="U218" s="66">
        <v>8098</v>
      </c>
      <c r="V218" s="66">
        <v>452</v>
      </c>
      <c r="W218" s="66">
        <v>12909</v>
      </c>
      <c r="X218" s="66">
        <v>8732</v>
      </c>
      <c r="Y218" s="66">
        <v>826</v>
      </c>
      <c r="Z218" s="66">
        <v>2376</v>
      </c>
      <c r="AA218" s="66">
        <v>52190</v>
      </c>
      <c r="AB218" s="48">
        <f t="shared" si="25"/>
        <v>85583</v>
      </c>
      <c r="AC218" s="46">
        <f t="shared" si="26"/>
        <v>22671</v>
      </c>
      <c r="AD218" s="41"/>
      <c r="AE218" s="66">
        <v>0</v>
      </c>
      <c r="AF218" s="66">
        <v>0</v>
      </c>
      <c r="AG218" s="66">
        <v>61817</v>
      </c>
      <c r="AH218" s="66">
        <v>0</v>
      </c>
      <c r="AI218" s="53">
        <f t="shared" si="27"/>
        <v>61817</v>
      </c>
      <c r="AJ218" s="66">
        <v>5092</v>
      </c>
      <c r="AK218" s="53">
        <f t="shared" si="28"/>
        <v>56725</v>
      </c>
      <c r="AL218" s="41"/>
      <c r="AM218" s="89"/>
      <c r="AN218" s="41"/>
    </row>
    <row r="219" spans="1:40" ht="22.5" customHeight="1">
      <c r="A219" s="4">
        <f t="shared" si="30"/>
        <v>215</v>
      </c>
      <c r="B219" s="43" t="s">
        <v>316</v>
      </c>
      <c r="C219" s="43">
        <v>9793</v>
      </c>
      <c r="D219" s="65" t="s">
        <v>300</v>
      </c>
      <c r="E219" s="51">
        <f t="shared" si="29"/>
        <v>1</v>
      </c>
      <c r="F219" s="143" t="s">
        <v>326</v>
      </c>
      <c r="G219" s="74">
        <v>89637</v>
      </c>
      <c r="H219" s="66">
        <v>1863</v>
      </c>
      <c r="I219" s="66"/>
      <c r="J219" s="66">
        <v>0</v>
      </c>
      <c r="K219" s="66">
        <v>45774</v>
      </c>
      <c r="L219" s="66">
        <v>0</v>
      </c>
      <c r="M219" s="66">
        <v>15855</v>
      </c>
      <c r="N219" s="66">
        <v>635</v>
      </c>
      <c r="O219" s="66">
        <v>0</v>
      </c>
      <c r="P219" s="66"/>
      <c r="Q219" s="53">
        <f t="shared" si="24"/>
        <v>153764</v>
      </c>
      <c r="R219" s="12"/>
      <c r="S219" s="66"/>
      <c r="T219" s="66">
        <v>0</v>
      </c>
      <c r="U219" s="66">
        <v>16777</v>
      </c>
      <c r="V219" s="66">
        <v>46590</v>
      </c>
      <c r="W219" s="66">
        <v>21856</v>
      </c>
      <c r="X219" s="66">
        <v>21442</v>
      </c>
      <c r="Y219" s="66">
        <v>1020</v>
      </c>
      <c r="Z219" s="66">
        <v>7418</v>
      </c>
      <c r="AA219" s="66">
        <v>1080</v>
      </c>
      <c r="AB219" s="48">
        <f t="shared" si="25"/>
        <v>116183</v>
      </c>
      <c r="AC219" s="46">
        <f t="shared" si="26"/>
        <v>37581</v>
      </c>
      <c r="AD219" s="41"/>
      <c r="AE219" s="66">
        <v>1260000</v>
      </c>
      <c r="AF219" s="66">
        <v>3568</v>
      </c>
      <c r="AG219" s="66">
        <v>91146</v>
      </c>
      <c r="AH219" s="66">
        <v>0</v>
      </c>
      <c r="AI219" s="53">
        <f t="shared" si="27"/>
        <v>1354714</v>
      </c>
      <c r="AJ219" s="66">
        <v>15696</v>
      </c>
      <c r="AK219" s="53">
        <f t="shared" si="28"/>
        <v>1339018</v>
      </c>
      <c r="AL219" s="41"/>
      <c r="AM219" s="89"/>
      <c r="AN219" s="41"/>
    </row>
    <row r="220" spans="1:40" ht="22.5" customHeight="1">
      <c r="A220" s="4">
        <f t="shared" si="30"/>
        <v>216</v>
      </c>
      <c r="B220" s="43" t="s">
        <v>316</v>
      </c>
      <c r="C220" s="43">
        <v>9812</v>
      </c>
      <c r="D220" s="65" t="s">
        <v>205</v>
      </c>
      <c r="E220" s="51">
        <f t="shared" si="29"/>
        <v>1</v>
      </c>
      <c r="F220" s="143" t="s">
        <v>326</v>
      </c>
      <c r="G220" s="74">
        <v>358369</v>
      </c>
      <c r="H220" s="66">
        <v>0</v>
      </c>
      <c r="I220" s="66">
        <v>12277</v>
      </c>
      <c r="J220" s="66">
        <v>172200</v>
      </c>
      <c r="K220" s="66"/>
      <c r="L220" s="66">
        <v>0</v>
      </c>
      <c r="M220" s="66">
        <v>13479</v>
      </c>
      <c r="N220" s="66">
        <v>1370</v>
      </c>
      <c r="O220" s="66">
        <v>5051</v>
      </c>
      <c r="P220" s="66">
        <v>14717</v>
      </c>
      <c r="Q220" s="53">
        <f t="shared" si="24"/>
        <v>577463</v>
      </c>
      <c r="R220" s="10"/>
      <c r="S220" s="66">
        <v>116976</v>
      </c>
      <c r="T220" s="66">
        <v>8733</v>
      </c>
      <c r="U220" s="66">
        <v>49655</v>
      </c>
      <c r="V220" s="66">
        <v>69305</v>
      </c>
      <c r="W220" s="66">
        <v>51823</v>
      </c>
      <c r="X220" s="66">
        <v>60682</v>
      </c>
      <c r="Y220" s="66">
        <v>27957</v>
      </c>
      <c r="Z220" s="66">
        <v>31413</v>
      </c>
      <c r="AA220" s="66">
        <v>6964</v>
      </c>
      <c r="AB220" s="48">
        <f t="shared" si="25"/>
        <v>423508</v>
      </c>
      <c r="AC220" s="46">
        <f t="shared" si="26"/>
        <v>153955</v>
      </c>
      <c r="AD220" s="41"/>
      <c r="AE220" s="66">
        <v>2655556</v>
      </c>
      <c r="AF220" s="66">
        <v>56662</v>
      </c>
      <c r="AG220" s="66">
        <v>125827</v>
      </c>
      <c r="AH220" s="66">
        <v>543</v>
      </c>
      <c r="AI220" s="53">
        <f t="shared" si="27"/>
        <v>2838588</v>
      </c>
      <c r="AJ220" s="66">
        <v>27939</v>
      </c>
      <c r="AK220" s="53">
        <f t="shared" si="28"/>
        <v>2810649</v>
      </c>
      <c r="AL220" s="41"/>
      <c r="AM220" s="89"/>
      <c r="AN220" s="41"/>
    </row>
    <row r="221" spans="1:40" ht="22.5" customHeight="1">
      <c r="A221" s="4">
        <f t="shared" si="30"/>
        <v>217</v>
      </c>
      <c r="B221" s="43" t="s">
        <v>316</v>
      </c>
      <c r="C221" s="43">
        <v>9813</v>
      </c>
      <c r="D221" s="65" t="s">
        <v>206</v>
      </c>
      <c r="E221" s="51">
        <f t="shared" si="29"/>
        <v>1</v>
      </c>
      <c r="F221" s="143" t="s">
        <v>326</v>
      </c>
      <c r="G221" s="74">
        <v>91032</v>
      </c>
      <c r="H221" s="66">
        <v>0</v>
      </c>
      <c r="I221" s="66">
        <v>5500</v>
      </c>
      <c r="J221" s="66">
        <v>0</v>
      </c>
      <c r="K221" s="66">
        <v>0</v>
      </c>
      <c r="L221" s="66">
        <v>4480</v>
      </c>
      <c r="M221" s="66">
        <v>16898</v>
      </c>
      <c r="N221" s="66">
        <v>4180</v>
      </c>
      <c r="O221" s="66">
        <v>7893</v>
      </c>
      <c r="P221" s="66">
        <v>0</v>
      </c>
      <c r="Q221" s="53">
        <f t="shared" si="24"/>
        <v>129983</v>
      </c>
      <c r="R221" s="12"/>
      <c r="S221" s="66">
        <v>61251</v>
      </c>
      <c r="T221" s="66">
        <v>0</v>
      </c>
      <c r="U221" s="66">
        <v>0</v>
      </c>
      <c r="V221" s="66">
        <v>9206</v>
      </c>
      <c r="W221" s="66">
        <v>39747</v>
      </c>
      <c r="X221" s="66">
        <v>17277</v>
      </c>
      <c r="Y221" s="66">
        <v>2691</v>
      </c>
      <c r="Z221" s="66">
        <v>0</v>
      </c>
      <c r="AA221" s="66">
        <v>0</v>
      </c>
      <c r="AB221" s="48">
        <f t="shared" si="25"/>
        <v>130172</v>
      </c>
      <c r="AC221" s="46">
        <f t="shared" si="26"/>
        <v>-189</v>
      </c>
      <c r="AD221" s="41"/>
      <c r="AE221" s="66">
        <v>965000</v>
      </c>
      <c r="AF221" s="66">
        <v>978646</v>
      </c>
      <c r="AG221" s="66">
        <v>179828</v>
      </c>
      <c r="AH221" s="66">
        <v>985</v>
      </c>
      <c r="AI221" s="53">
        <f t="shared" si="27"/>
        <v>2124459</v>
      </c>
      <c r="AJ221" s="66">
        <v>1905</v>
      </c>
      <c r="AK221" s="53">
        <f t="shared" si="28"/>
        <v>2122554</v>
      </c>
      <c r="AL221" s="41"/>
      <c r="AM221" s="89"/>
      <c r="AN221" s="41"/>
    </row>
    <row r="222" spans="1:40" ht="22.5" customHeight="1">
      <c r="A222" s="4">
        <f t="shared" si="30"/>
        <v>218</v>
      </c>
      <c r="B222" s="43" t="s">
        <v>316</v>
      </c>
      <c r="C222" s="43">
        <v>9775</v>
      </c>
      <c r="D222" s="65" t="s">
        <v>183</v>
      </c>
      <c r="E222" s="51">
        <f t="shared" si="29"/>
        <v>1</v>
      </c>
      <c r="F222" s="143" t="s">
        <v>326</v>
      </c>
      <c r="G222" s="74">
        <v>26379</v>
      </c>
      <c r="H222" s="66"/>
      <c r="I222" s="66">
        <v>2594</v>
      </c>
      <c r="J222" s="66">
        <v>0</v>
      </c>
      <c r="K222" s="66">
        <v>6000</v>
      </c>
      <c r="L222" s="66"/>
      <c r="M222" s="66">
        <v>18720</v>
      </c>
      <c r="N222" s="66">
        <v>3913</v>
      </c>
      <c r="O222" s="66"/>
      <c r="P222" s="66">
        <v>0</v>
      </c>
      <c r="Q222" s="53">
        <f t="shared" si="24"/>
        <v>57606</v>
      </c>
      <c r="R222" s="12"/>
      <c r="S222" s="66">
        <v>25885</v>
      </c>
      <c r="T222" s="66">
        <v>0</v>
      </c>
      <c r="U222" s="66">
        <v>499</v>
      </c>
      <c r="V222" s="66">
        <v>0</v>
      </c>
      <c r="W222" s="66">
        <v>38168</v>
      </c>
      <c r="X222" s="66">
        <v>7275</v>
      </c>
      <c r="Y222" s="66">
        <v>192</v>
      </c>
      <c r="Z222" s="66">
        <v>1969</v>
      </c>
      <c r="AA222" s="66"/>
      <c r="AB222" s="48">
        <f t="shared" si="25"/>
        <v>73988</v>
      </c>
      <c r="AC222" s="46">
        <f t="shared" si="26"/>
        <v>-16382</v>
      </c>
      <c r="AD222" s="41"/>
      <c r="AE222" s="66">
        <v>685000</v>
      </c>
      <c r="AF222" s="66">
        <v>0</v>
      </c>
      <c r="AG222" s="66">
        <v>81964</v>
      </c>
      <c r="AH222" s="66">
        <v>1197</v>
      </c>
      <c r="AI222" s="53">
        <f t="shared" si="27"/>
        <v>768161</v>
      </c>
      <c r="AJ222" s="66">
        <v>729</v>
      </c>
      <c r="AK222" s="53">
        <f t="shared" si="28"/>
        <v>767432</v>
      </c>
      <c r="AL222" s="41"/>
      <c r="AM222" s="89"/>
      <c r="AN222" s="41"/>
    </row>
    <row r="223" spans="1:40" ht="22.5" customHeight="1">
      <c r="A223" s="4">
        <f t="shared" si="30"/>
        <v>219</v>
      </c>
      <c r="B223" s="43" t="s">
        <v>316</v>
      </c>
      <c r="C223" s="43">
        <v>9814</v>
      </c>
      <c r="D223" s="65" t="s">
        <v>204</v>
      </c>
      <c r="E223" s="172">
        <f t="shared" si="29"/>
      </c>
      <c r="F223" s="143" t="s">
        <v>327</v>
      </c>
      <c r="G223" s="74">
        <v>2725</v>
      </c>
      <c r="H223" s="66">
        <v>0</v>
      </c>
      <c r="I223" s="66">
        <v>0</v>
      </c>
      <c r="J223" s="66">
        <v>0</v>
      </c>
      <c r="K223" s="66">
        <v>0</v>
      </c>
      <c r="L223" s="66">
        <v>0</v>
      </c>
      <c r="M223" s="66">
        <v>4420</v>
      </c>
      <c r="N223" s="66">
        <v>5763</v>
      </c>
      <c r="O223" s="66">
        <v>0</v>
      </c>
      <c r="P223" s="66">
        <v>0</v>
      </c>
      <c r="Q223" s="53">
        <f t="shared" si="24"/>
        <v>12908</v>
      </c>
      <c r="R223" s="10"/>
      <c r="S223" s="66">
        <v>1800</v>
      </c>
      <c r="T223" s="66">
        <v>0</v>
      </c>
      <c r="U223" s="66">
        <v>0</v>
      </c>
      <c r="V223" s="66">
        <v>502</v>
      </c>
      <c r="W223" s="66">
        <v>9411</v>
      </c>
      <c r="X223" s="66">
        <v>1686</v>
      </c>
      <c r="Y223" s="66">
        <v>1062</v>
      </c>
      <c r="Z223" s="66">
        <v>0</v>
      </c>
      <c r="AA223" s="66">
        <v>1874</v>
      </c>
      <c r="AB223" s="48">
        <f t="shared" si="25"/>
        <v>16335</v>
      </c>
      <c r="AC223" s="46">
        <f t="shared" si="26"/>
        <v>-3427</v>
      </c>
      <c r="AD223" s="41"/>
      <c r="AE223" s="66">
        <v>87000</v>
      </c>
      <c r="AF223" s="66">
        <v>0</v>
      </c>
      <c r="AG223" s="66">
        <v>132524</v>
      </c>
      <c r="AH223" s="66">
        <v>0</v>
      </c>
      <c r="AI223" s="53">
        <f t="shared" si="27"/>
        <v>219524</v>
      </c>
      <c r="AJ223" s="66">
        <v>0</v>
      </c>
      <c r="AK223" s="53">
        <f t="shared" si="28"/>
        <v>219524</v>
      </c>
      <c r="AL223" s="41"/>
      <c r="AM223" s="89"/>
      <c r="AN223" s="41"/>
    </row>
    <row r="224" spans="1:40" ht="22.5" customHeight="1">
      <c r="A224" s="4">
        <f t="shared" si="30"/>
        <v>220</v>
      </c>
      <c r="B224" s="43" t="s">
        <v>316</v>
      </c>
      <c r="C224" s="43">
        <v>15064</v>
      </c>
      <c r="D224" s="65" t="s">
        <v>232</v>
      </c>
      <c r="E224" s="172">
        <f t="shared" si="29"/>
        <v>1</v>
      </c>
      <c r="F224" s="143" t="s">
        <v>326</v>
      </c>
      <c r="G224" s="74">
        <v>230379</v>
      </c>
      <c r="H224" s="66">
        <v>0</v>
      </c>
      <c r="I224" s="66"/>
      <c r="J224" s="66">
        <v>0</v>
      </c>
      <c r="K224" s="66">
        <v>0</v>
      </c>
      <c r="L224" s="66">
        <v>2500</v>
      </c>
      <c r="M224" s="66">
        <v>3855</v>
      </c>
      <c r="N224" s="66">
        <v>21062</v>
      </c>
      <c r="O224" s="66">
        <v>5166</v>
      </c>
      <c r="P224" s="66">
        <v>6697</v>
      </c>
      <c r="Q224" s="53">
        <f t="shared" si="24"/>
        <v>269659</v>
      </c>
      <c r="R224" s="10"/>
      <c r="S224" s="66">
        <v>105761</v>
      </c>
      <c r="T224" s="66">
        <v>31092</v>
      </c>
      <c r="U224" s="66">
        <v>43561</v>
      </c>
      <c r="V224" s="66">
        <v>31018</v>
      </c>
      <c r="W224" s="66">
        <v>27230</v>
      </c>
      <c r="X224" s="66">
        <v>35311</v>
      </c>
      <c r="Y224" s="66">
        <v>1550</v>
      </c>
      <c r="Z224" s="66">
        <v>10372</v>
      </c>
      <c r="AA224" s="66">
        <v>0</v>
      </c>
      <c r="AB224" s="48">
        <f t="shared" si="25"/>
        <v>285895</v>
      </c>
      <c r="AC224" s="46">
        <f t="shared" si="26"/>
        <v>-16236</v>
      </c>
      <c r="AD224" s="41"/>
      <c r="AE224" s="66">
        <v>1560000</v>
      </c>
      <c r="AF224" s="66">
        <v>0</v>
      </c>
      <c r="AG224" s="66">
        <v>1356529</v>
      </c>
      <c r="AH224" s="66">
        <v>11696</v>
      </c>
      <c r="AI224" s="53">
        <f t="shared" si="27"/>
        <v>2928225</v>
      </c>
      <c r="AJ224" s="66">
        <v>46145</v>
      </c>
      <c r="AK224" s="53">
        <f t="shared" si="28"/>
        <v>2882080</v>
      </c>
      <c r="AL224" s="41"/>
      <c r="AM224" s="89"/>
      <c r="AN224" s="41"/>
    </row>
    <row r="225" spans="1:40" ht="22.5" customHeight="1">
      <c r="A225" s="4">
        <f t="shared" si="30"/>
        <v>221</v>
      </c>
      <c r="B225" s="43" t="s">
        <v>316</v>
      </c>
      <c r="C225" s="43">
        <v>9826</v>
      </c>
      <c r="D225" s="65" t="s">
        <v>220</v>
      </c>
      <c r="E225" s="172">
        <f t="shared" si="29"/>
        <v>1</v>
      </c>
      <c r="F225" s="143" t="s">
        <v>326</v>
      </c>
      <c r="G225" s="74">
        <v>125888</v>
      </c>
      <c r="H225" s="66">
        <v>735</v>
      </c>
      <c r="I225" s="66">
        <v>1725</v>
      </c>
      <c r="J225" s="66">
        <v>0</v>
      </c>
      <c r="K225" s="66">
        <v>1000</v>
      </c>
      <c r="L225" s="66">
        <v>4055</v>
      </c>
      <c r="M225" s="66">
        <v>34115</v>
      </c>
      <c r="N225" s="66">
        <v>3229</v>
      </c>
      <c r="O225" s="66">
        <v>6381</v>
      </c>
      <c r="P225" s="66">
        <v>0</v>
      </c>
      <c r="Q225" s="53">
        <f t="shared" si="24"/>
        <v>177128</v>
      </c>
      <c r="R225" s="12"/>
      <c r="S225" s="66">
        <v>84298</v>
      </c>
      <c r="T225" s="66">
        <v>6156</v>
      </c>
      <c r="U225" s="66">
        <v>4411</v>
      </c>
      <c r="V225" s="66">
        <v>12261</v>
      </c>
      <c r="W225" s="66">
        <v>39581</v>
      </c>
      <c r="X225" s="66">
        <v>7848</v>
      </c>
      <c r="Y225" s="66">
        <v>3509</v>
      </c>
      <c r="Z225" s="66">
        <v>735</v>
      </c>
      <c r="AA225" s="66">
        <v>14178</v>
      </c>
      <c r="AB225" s="48">
        <f t="shared" si="25"/>
        <v>172977</v>
      </c>
      <c r="AC225" s="46">
        <f t="shared" si="26"/>
        <v>4151</v>
      </c>
      <c r="AD225" s="41"/>
      <c r="AE225" s="66">
        <v>0</v>
      </c>
      <c r="AF225" s="66">
        <v>0</v>
      </c>
      <c r="AG225" s="66">
        <v>88794</v>
      </c>
      <c r="AH225" s="66">
        <v>0</v>
      </c>
      <c r="AI225" s="53">
        <f t="shared" si="27"/>
        <v>88794</v>
      </c>
      <c r="AJ225" s="66">
        <v>417</v>
      </c>
      <c r="AK225" s="53">
        <f t="shared" si="28"/>
        <v>88377</v>
      </c>
      <c r="AL225" s="41"/>
      <c r="AM225" s="89"/>
      <c r="AN225" s="41"/>
    </row>
    <row r="226" spans="1:40" ht="22.5" customHeight="1">
      <c r="A226" s="4">
        <f t="shared" si="30"/>
        <v>222</v>
      </c>
      <c r="B226" s="43" t="s">
        <v>316</v>
      </c>
      <c r="C226" s="43">
        <v>9827</v>
      </c>
      <c r="D226" s="65" t="s">
        <v>221</v>
      </c>
      <c r="E226" s="172">
        <f t="shared" si="29"/>
      </c>
      <c r="F226" s="143" t="s">
        <v>327</v>
      </c>
      <c r="G226" s="74">
        <v>23686</v>
      </c>
      <c r="H226" s="66">
        <v>0</v>
      </c>
      <c r="I226" s="66">
        <v>895</v>
      </c>
      <c r="J226" s="66">
        <v>0</v>
      </c>
      <c r="K226" s="66">
        <v>2000</v>
      </c>
      <c r="L226" s="66">
        <v>0</v>
      </c>
      <c r="M226" s="66">
        <v>12311</v>
      </c>
      <c r="N226" s="66">
        <v>1413</v>
      </c>
      <c r="O226" s="66">
        <v>0</v>
      </c>
      <c r="P226" s="66">
        <v>0</v>
      </c>
      <c r="Q226" s="53">
        <f t="shared" si="24"/>
        <v>40305</v>
      </c>
      <c r="R226" s="10"/>
      <c r="S226" s="66">
        <v>0</v>
      </c>
      <c r="T226" s="66">
        <v>0</v>
      </c>
      <c r="U226" s="66">
        <v>3262</v>
      </c>
      <c r="V226" s="66">
        <v>0</v>
      </c>
      <c r="W226" s="66">
        <v>15652</v>
      </c>
      <c r="X226" s="66">
        <v>7119</v>
      </c>
      <c r="Y226" s="66">
        <v>5806</v>
      </c>
      <c r="Z226" s="66">
        <v>0</v>
      </c>
      <c r="AA226" s="66">
        <v>2972</v>
      </c>
      <c r="AB226" s="48">
        <f t="shared" si="25"/>
        <v>34811</v>
      </c>
      <c r="AC226" s="46">
        <f t="shared" si="26"/>
        <v>5494</v>
      </c>
      <c r="AD226" s="41"/>
      <c r="AE226" s="66">
        <v>920000</v>
      </c>
      <c r="AF226" s="66">
        <v>9896</v>
      </c>
      <c r="AG226" s="66">
        <v>94340</v>
      </c>
      <c r="AH226" s="66">
        <v>444</v>
      </c>
      <c r="AI226" s="53">
        <f t="shared" si="27"/>
        <v>1024680</v>
      </c>
      <c r="AJ226" s="66">
        <v>0</v>
      </c>
      <c r="AK226" s="53">
        <f t="shared" si="28"/>
        <v>1024680</v>
      </c>
      <c r="AL226" s="41"/>
      <c r="AM226" s="89"/>
      <c r="AN226" s="41"/>
    </row>
    <row r="227" spans="1:40" ht="22.5" customHeight="1">
      <c r="A227" s="4">
        <f t="shared" si="30"/>
        <v>223</v>
      </c>
      <c r="B227" s="43" t="s">
        <v>316</v>
      </c>
      <c r="C227" s="43">
        <v>9840</v>
      </c>
      <c r="D227" s="65" t="s">
        <v>222</v>
      </c>
      <c r="E227" s="172">
        <f t="shared" si="29"/>
        <v>1</v>
      </c>
      <c r="F227" s="143" t="s">
        <v>326</v>
      </c>
      <c r="G227" s="74">
        <v>45963</v>
      </c>
      <c r="H227" s="66"/>
      <c r="I227" s="66">
        <v>770</v>
      </c>
      <c r="J227" s="66">
        <v>0</v>
      </c>
      <c r="K227" s="66">
        <v>0</v>
      </c>
      <c r="L227" s="66">
        <v>0</v>
      </c>
      <c r="M227" s="66">
        <v>24227</v>
      </c>
      <c r="N227" s="66">
        <v>6371</v>
      </c>
      <c r="O227" s="66">
        <v>1799</v>
      </c>
      <c r="P227" s="66">
        <v>6159</v>
      </c>
      <c r="Q227" s="53">
        <f t="shared" si="24"/>
        <v>85289</v>
      </c>
      <c r="R227" s="12"/>
      <c r="S227" s="66">
        <v>27268</v>
      </c>
      <c r="T227" s="66">
        <v>0</v>
      </c>
      <c r="U227" s="66"/>
      <c r="V227" s="66">
        <v>3653</v>
      </c>
      <c r="W227" s="66">
        <v>33445</v>
      </c>
      <c r="X227" s="66">
        <v>25082</v>
      </c>
      <c r="Y227" s="66">
        <v>2311</v>
      </c>
      <c r="Z227" s="66">
        <v>2117</v>
      </c>
      <c r="AA227" s="66"/>
      <c r="AB227" s="48">
        <f t="shared" si="25"/>
        <v>93876</v>
      </c>
      <c r="AC227" s="46">
        <f t="shared" si="26"/>
        <v>-8587</v>
      </c>
      <c r="AD227" s="41"/>
      <c r="AE227" s="66">
        <v>760000</v>
      </c>
      <c r="AF227" s="66">
        <v>98000</v>
      </c>
      <c r="AG227" s="66">
        <v>127936</v>
      </c>
      <c r="AH227" s="66">
        <v>0</v>
      </c>
      <c r="AI227" s="53">
        <f t="shared" si="27"/>
        <v>985936</v>
      </c>
      <c r="AJ227" s="66">
        <v>0</v>
      </c>
      <c r="AK227" s="53">
        <f t="shared" si="28"/>
        <v>985936</v>
      </c>
      <c r="AL227" s="41"/>
      <c r="AM227" s="89"/>
      <c r="AN227" s="41"/>
    </row>
    <row r="228" spans="1:53" ht="22.5" customHeight="1">
      <c r="A228" s="4">
        <f t="shared" si="30"/>
        <v>224</v>
      </c>
      <c r="B228" s="43" t="s">
        <v>316</v>
      </c>
      <c r="C228" s="43">
        <v>9828</v>
      </c>
      <c r="D228" s="65" t="s">
        <v>214</v>
      </c>
      <c r="E228" s="172">
        <f t="shared" si="29"/>
        <v>1</v>
      </c>
      <c r="F228" s="143" t="s">
        <v>326</v>
      </c>
      <c r="G228" s="74">
        <v>82035</v>
      </c>
      <c r="H228" s="66">
        <v>0</v>
      </c>
      <c r="I228" s="66">
        <v>2557</v>
      </c>
      <c r="J228" s="66">
        <v>0</v>
      </c>
      <c r="K228" s="66">
        <v>9024</v>
      </c>
      <c r="L228" s="66">
        <v>40000</v>
      </c>
      <c r="M228" s="66">
        <v>11214</v>
      </c>
      <c r="N228" s="66">
        <v>11762</v>
      </c>
      <c r="O228" s="66">
        <v>7560</v>
      </c>
      <c r="P228" s="66">
        <v>6857</v>
      </c>
      <c r="Q228" s="53">
        <f t="shared" si="24"/>
        <v>171009</v>
      </c>
      <c r="R228" s="28"/>
      <c r="S228" s="66">
        <v>64564</v>
      </c>
      <c r="T228" s="66"/>
      <c r="U228" s="66">
        <v>8757</v>
      </c>
      <c r="V228" s="66">
        <v>57502</v>
      </c>
      <c r="W228" s="66">
        <v>21719</v>
      </c>
      <c r="X228" s="66">
        <v>25203</v>
      </c>
      <c r="Y228" s="66">
        <v>205</v>
      </c>
      <c r="Z228" s="66">
        <v>3342</v>
      </c>
      <c r="AA228" s="66">
        <v>11369</v>
      </c>
      <c r="AB228" s="48">
        <f t="shared" si="25"/>
        <v>192661</v>
      </c>
      <c r="AC228" s="46">
        <f t="shared" si="26"/>
        <v>-21652</v>
      </c>
      <c r="AD228" s="41"/>
      <c r="AE228" s="66">
        <v>782046</v>
      </c>
      <c r="AF228" s="66"/>
      <c r="AG228" s="66">
        <v>416720</v>
      </c>
      <c r="AH228" s="66">
        <v>4705</v>
      </c>
      <c r="AI228" s="53">
        <f t="shared" si="27"/>
        <v>1203471</v>
      </c>
      <c r="AJ228" s="66">
        <v>20403</v>
      </c>
      <c r="AK228" s="53">
        <f t="shared" si="28"/>
        <v>1183068</v>
      </c>
      <c r="AL228" s="41"/>
      <c r="AM228" s="89"/>
      <c r="AN228" s="41"/>
      <c r="BA228" s="20"/>
    </row>
    <row r="229" spans="1:40" ht="22.5" customHeight="1">
      <c r="A229" s="4">
        <f t="shared" si="30"/>
        <v>225</v>
      </c>
      <c r="B229" s="43" t="s">
        <v>316</v>
      </c>
      <c r="C229" s="43">
        <v>9829</v>
      </c>
      <c r="D229" s="65" t="s">
        <v>215</v>
      </c>
      <c r="E229" s="172">
        <f aca="true" t="shared" si="31" ref="E229:E260">IF(F229="y",1,"")</f>
        <v>1</v>
      </c>
      <c r="F229" s="143" t="s">
        <v>326</v>
      </c>
      <c r="G229" s="74">
        <v>78322</v>
      </c>
      <c r="H229" s="66">
        <v>0</v>
      </c>
      <c r="I229" s="66">
        <v>0</v>
      </c>
      <c r="J229" s="66">
        <v>0</v>
      </c>
      <c r="K229" s="66">
        <v>5000</v>
      </c>
      <c r="L229" s="66">
        <v>0</v>
      </c>
      <c r="M229" s="66">
        <v>135</v>
      </c>
      <c r="N229" s="66">
        <v>7085</v>
      </c>
      <c r="O229" s="66">
        <v>239</v>
      </c>
      <c r="P229" s="66">
        <v>1300</v>
      </c>
      <c r="Q229" s="53">
        <f t="shared" si="24"/>
        <v>92081</v>
      </c>
      <c r="R229" s="28"/>
      <c r="S229" s="66">
        <v>42666</v>
      </c>
      <c r="T229" s="66">
        <v>5382</v>
      </c>
      <c r="U229" s="66">
        <v>1375</v>
      </c>
      <c r="V229" s="66">
        <v>8452</v>
      </c>
      <c r="W229" s="66">
        <v>13570</v>
      </c>
      <c r="X229" s="66">
        <v>13258</v>
      </c>
      <c r="Y229" s="66">
        <v>2198</v>
      </c>
      <c r="Z229" s="66">
        <v>480</v>
      </c>
      <c r="AA229" s="66">
        <v>3101</v>
      </c>
      <c r="AB229" s="48">
        <f t="shared" si="25"/>
        <v>90482</v>
      </c>
      <c r="AC229" s="46">
        <f t="shared" si="26"/>
        <v>1599</v>
      </c>
      <c r="AD229" s="41"/>
      <c r="AE229" s="66">
        <v>639000</v>
      </c>
      <c r="AF229" s="66">
        <v>0</v>
      </c>
      <c r="AG229" s="66">
        <v>229658</v>
      </c>
      <c r="AH229" s="66">
        <v>1604</v>
      </c>
      <c r="AI229" s="53">
        <f t="shared" si="27"/>
        <v>870262</v>
      </c>
      <c r="AJ229" s="66">
        <v>24998</v>
      </c>
      <c r="AK229" s="53">
        <f t="shared" si="28"/>
        <v>845264</v>
      </c>
      <c r="AL229" s="41"/>
      <c r="AM229" s="89"/>
      <c r="AN229" s="41"/>
    </row>
    <row r="230" spans="1:40" ht="22.5" customHeight="1">
      <c r="A230" s="4">
        <f t="shared" si="30"/>
        <v>226</v>
      </c>
      <c r="B230" s="43" t="s">
        <v>316</v>
      </c>
      <c r="C230" s="43">
        <v>9830</v>
      </c>
      <c r="D230" s="65" t="s">
        <v>216</v>
      </c>
      <c r="E230" s="172">
        <f t="shared" si="31"/>
        <v>1</v>
      </c>
      <c r="F230" s="143" t="s">
        <v>326</v>
      </c>
      <c r="G230" s="74">
        <v>32786</v>
      </c>
      <c r="H230" s="66">
        <v>0</v>
      </c>
      <c r="I230" s="66">
        <v>0</v>
      </c>
      <c r="J230" s="66">
        <v>0</v>
      </c>
      <c r="K230" s="66"/>
      <c r="L230" s="66"/>
      <c r="M230" s="66">
        <v>8610</v>
      </c>
      <c r="N230" s="66">
        <v>13414</v>
      </c>
      <c r="O230" s="66">
        <v>4447</v>
      </c>
      <c r="P230" s="66">
        <v>5203</v>
      </c>
      <c r="Q230" s="53">
        <f t="shared" si="24"/>
        <v>64460</v>
      </c>
      <c r="R230" s="28"/>
      <c r="S230" s="66">
        <v>0</v>
      </c>
      <c r="T230" s="66">
        <v>0</v>
      </c>
      <c r="U230" s="66">
        <v>8111</v>
      </c>
      <c r="V230" s="66">
        <v>15347</v>
      </c>
      <c r="W230" s="66">
        <v>22412</v>
      </c>
      <c r="X230" s="66">
        <v>7035</v>
      </c>
      <c r="Y230" s="66">
        <v>530</v>
      </c>
      <c r="Z230" s="66">
        <v>2858</v>
      </c>
      <c r="AA230" s="66">
        <v>15781</v>
      </c>
      <c r="AB230" s="48">
        <f t="shared" si="25"/>
        <v>72074</v>
      </c>
      <c r="AC230" s="46">
        <f t="shared" si="26"/>
        <v>-7614</v>
      </c>
      <c r="AD230" s="41"/>
      <c r="AE230" s="66">
        <v>4018000</v>
      </c>
      <c r="AF230" s="66">
        <v>455000</v>
      </c>
      <c r="AG230" s="66">
        <v>284496</v>
      </c>
      <c r="AH230" s="66">
        <v>0</v>
      </c>
      <c r="AI230" s="53">
        <f t="shared" si="27"/>
        <v>4757496</v>
      </c>
      <c r="AJ230" s="66">
        <v>0</v>
      </c>
      <c r="AK230" s="53">
        <f t="shared" si="28"/>
        <v>4757496</v>
      </c>
      <c r="AL230" s="41"/>
      <c r="AM230" s="89"/>
      <c r="AN230" s="41"/>
    </row>
    <row r="231" spans="1:56" ht="22.5" customHeight="1">
      <c r="A231" s="4">
        <f t="shared" si="30"/>
        <v>227</v>
      </c>
      <c r="B231" s="43" t="s">
        <v>316</v>
      </c>
      <c r="C231" s="43">
        <v>9831</v>
      </c>
      <c r="D231" s="65" t="s">
        <v>217</v>
      </c>
      <c r="E231" s="172">
        <f t="shared" si="31"/>
        <v>1</v>
      </c>
      <c r="F231" s="143" t="s">
        <v>326</v>
      </c>
      <c r="G231" s="74">
        <v>54664</v>
      </c>
      <c r="H231" s="66">
        <v>394</v>
      </c>
      <c r="I231" s="66">
        <v>0</v>
      </c>
      <c r="J231" s="66">
        <v>0</v>
      </c>
      <c r="K231" s="66">
        <v>0</v>
      </c>
      <c r="L231" s="66">
        <v>85995</v>
      </c>
      <c r="M231" s="66">
        <v>6156</v>
      </c>
      <c r="N231" s="66">
        <v>16980</v>
      </c>
      <c r="O231" s="66">
        <v>2773</v>
      </c>
      <c r="P231" s="66"/>
      <c r="Q231" s="53">
        <f t="shared" si="24"/>
        <v>166962</v>
      </c>
      <c r="R231" s="28"/>
      <c r="S231" s="66">
        <v>55173</v>
      </c>
      <c r="T231" s="66">
        <v>15600</v>
      </c>
      <c r="U231" s="66">
        <v>1736</v>
      </c>
      <c r="V231" s="66">
        <v>15871</v>
      </c>
      <c r="W231" s="66">
        <v>24934</v>
      </c>
      <c r="X231" s="66">
        <v>11801</v>
      </c>
      <c r="Y231" s="66">
        <v>594</v>
      </c>
      <c r="Z231" s="66"/>
      <c r="AA231" s="66">
        <v>0</v>
      </c>
      <c r="AB231" s="48">
        <f t="shared" si="25"/>
        <v>125709</v>
      </c>
      <c r="AC231" s="46">
        <f t="shared" si="26"/>
        <v>41253</v>
      </c>
      <c r="AD231" s="41"/>
      <c r="AE231" s="66">
        <v>1949250</v>
      </c>
      <c r="AF231" s="66">
        <v>57660</v>
      </c>
      <c r="AG231" s="66">
        <v>512900</v>
      </c>
      <c r="AH231" s="66">
        <v>2217</v>
      </c>
      <c r="AI231" s="53">
        <f t="shared" si="27"/>
        <v>2522027</v>
      </c>
      <c r="AJ231" s="66">
        <v>3433</v>
      </c>
      <c r="AK231" s="53">
        <f t="shared" si="28"/>
        <v>2518594</v>
      </c>
      <c r="AL231" s="41"/>
      <c r="AM231" s="89"/>
      <c r="AN231" s="41"/>
      <c r="BB231" s="20"/>
      <c r="BC231" s="20"/>
      <c r="BD231" s="20"/>
    </row>
    <row r="232" spans="1:40" ht="22.5" customHeight="1">
      <c r="A232" s="4">
        <f t="shared" si="30"/>
        <v>228</v>
      </c>
      <c r="B232" s="43" t="s">
        <v>316</v>
      </c>
      <c r="C232" s="43">
        <v>9795</v>
      </c>
      <c r="D232" s="65" t="s">
        <v>184</v>
      </c>
      <c r="E232" s="172">
        <f t="shared" si="31"/>
        <v>1</v>
      </c>
      <c r="F232" s="143" t="s">
        <v>326</v>
      </c>
      <c r="G232" s="74">
        <v>104825</v>
      </c>
      <c r="H232" s="66">
        <v>509</v>
      </c>
      <c r="I232" s="66">
        <v>2947</v>
      </c>
      <c r="J232" s="66">
        <v>0</v>
      </c>
      <c r="K232" s="66">
        <v>8500</v>
      </c>
      <c r="L232" s="66">
        <v>0</v>
      </c>
      <c r="M232" s="66">
        <v>7301</v>
      </c>
      <c r="N232" s="66">
        <v>5129</v>
      </c>
      <c r="O232" s="66">
        <v>882</v>
      </c>
      <c r="P232" s="66">
        <v>255</v>
      </c>
      <c r="Q232" s="53">
        <f t="shared" si="24"/>
        <v>130348</v>
      </c>
      <c r="R232" s="28"/>
      <c r="S232" s="66">
        <v>28164</v>
      </c>
      <c r="T232" s="66">
        <v>10400</v>
      </c>
      <c r="U232" s="66">
        <v>3422</v>
      </c>
      <c r="V232" s="66">
        <v>16727</v>
      </c>
      <c r="W232" s="66">
        <v>21815</v>
      </c>
      <c r="X232" s="66">
        <v>21753</v>
      </c>
      <c r="Y232" s="66">
        <v>13310</v>
      </c>
      <c r="Z232" s="66">
        <v>2840</v>
      </c>
      <c r="AA232" s="66">
        <v>342</v>
      </c>
      <c r="AB232" s="48">
        <f t="shared" si="25"/>
        <v>118773</v>
      </c>
      <c r="AC232" s="46">
        <f t="shared" si="26"/>
        <v>11575</v>
      </c>
      <c r="AD232" s="41"/>
      <c r="AE232" s="66">
        <v>450000</v>
      </c>
      <c r="AF232" s="66">
        <v>0</v>
      </c>
      <c r="AG232" s="66">
        <v>157687</v>
      </c>
      <c r="AH232" s="66">
        <v>970</v>
      </c>
      <c r="AI232" s="53">
        <f t="shared" si="27"/>
        <v>608657</v>
      </c>
      <c r="AJ232" s="66">
        <v>81701</v>
      </c>
      <c r="AK232" s="53">
        <f t="shared" si="28"/>
        <v>526956</v>
      </c>
      <c r="AL232" s="41"/>
      <c r="AM232" s="89"/>
      <c r="AN232" s="41"/>
    </row>
    <row r="233" spans="1:40" ht="22.5" customHeight="1">
      <c r="A233" s="4">
        <f t="shared" si="30"/>
        <v>229</v>
      </c>
      <c r="B233" s="43" t="s">
        <v>316</v>
      </c>
      <c r="C233" s="43">
        <v>9815</v>
      </c>
      <c r="D233" s="65" t="s">
        <v>202</v>
      </c>
      <c r="E233" s="172">
        <f t="shared" si="31"/>
        <v>1</v>
      </c>
      <c r="F233" s="143" t="s">
        <v>326</v>
      </c>
      <c r="G233" s="74">
        <v>57635</v>
      </c>
      <c r="H233" s="66">
        <v>0</v>
      </c>
      <c r="I233" s="66">
        <v>1138</v>
      </c>
      <c r="J233" s="66">
        <v>287078</v>
      </c>
      <c r="K233" s="66">
        <v>0</v>
      </c>
      <c r="L233" s="66">
        <v>0</v>
      </c>
      <c r="M233" s="66">
        <v>2866</v>
      </c>
      <c r="N233" s="66">
        <v>4887</v>
      </c>
      <c r="O233" s="66">
        <v>24355</v>
      </c>
      <c r="P233" s="66">
        <v>357</v>
      </c>
      <c r="Q233" s="53">
        <f t="shared" si="24"/>
        <v>378316</v>
      </c>
      <c r="R233" s="28"/>
      <c r="S233" s="66">
        <v>60742</v>
      </c>
      <c r="T233" s="66">
        <v>0</v>
      </c>
      <c r="U233" s="66">
        <v>1705</v>
      </c>
      <c r="V233" s="66">
        <v>0</v>
      </c>
      <c r="W233" s="66">
        <v>32556</v>
      </c>
      <c r="X233" s="66">
        <v>10546</v>
      </c>
      <c r="Y233" s="66">
        <v>2843</v>
      </c>
      <c r="Z233" s="66"/>
      <c r="AA233" s="66">
        <v>2783</v>
      </c>
      <c r="AB233" s="48">
        <f t="shared" si="25"/>
        <v>111175</v>
      </c>
      <c r="AC233" s="46">
        <f t="shared" si="26"/>
        <v>267141</v>
      </c>
      <c r="AD233" s="41"/>
      <c r="AE233" s="66">
        <v>0</v>
      </c>
      <c r="AF233" s="66">
        <v>0</v>
      </c>
      <c r="AG233" s="66">
        <v>86576</v>
      </c>
      <c r="AH233" s="66"/>
      <c r="AI233" s="53">
        <f t="shared" si="27"/>
        <v>86576</v>
      </c>
      <c r="AJ233" s="66">
        <v>99113</v>
      </c>
      <c r="AK233" s="53">
        <f t="shared" si="28"/>
        <v>-12537</v>
      </c>
      <c r="AL233" s="41"/>
      <c r="AM233" s="89"/>
      <c r="AN233" s="41"/>
    </row>
    <row r="234" spans="1:40" ht="22.5" customHeight="1">
      <c r="A234" s="4">
        <f t="shared" si="30"/>
        <v>230</v>
      </c>
      <c r="B234" s="43" t="s">
        <v>316</v>
      </c>
      <c r="C234" s="43">
        <v>9755</v>
      </c>
      <c r="D234" s="65" t="s">
        <v>174</v>
      </c>
      <c r="E234" s="172">
        <f t="shared" si="31"/>
        <v>1</v>
      </c>
      <c r="F234" s="143" t="s">
        <v>326</v>
      </c>
      <c r="G234" s="74">
        <v>15649</v>
      </c>
      <c r="H234" s="66"/>
      <c r="I234" s="66">
        <v>0</v>
      </c>
      <c r="J234" s="66">
        <v>0</v>
      </c>
      <c r="K234" s="66">
        <v>0</v>
      </c>
      <c r="L234" s="66">
        <v>0</v>
      </c>
      <c r="M234" s="66">
        <v>11691</v>
      </c>
      <c r="N234" s="66">
        <v>2653</v>
      </c>
      <c r="O234" s="66">
        <v>2739</v>
      </c>
      <c r="P234" s="66">
        <v>903</v>
      </c>
      <c r="Q234" s="53">
        <f t="shared" si="24"/>
        <v>33635</v>
      </c>
      <c r="R234" s="28"/>
      <c r="S234" s="66">
        <v>10180</v>
      </c>
      <c r="T234" s="66">
        <v>0</v>
      </c>
      <c r="U234" s="66">
        <v>223</v>
      </c>
      <c r="V234" s="66">
        <v>0</v>
      </c>
      <c r="W234" s="66">
        <v>5070</v>
      </c>
      <c r="X234" s="66">
        <v>7323</v>
      </c>
      <c r="Y234" s="66">
        <v>0</v>
      </c>
      <c r="Z234" s="66">
        <v>0</v>
      </c>
      <c r="AA234" s="66">
        <v>865</v>
      </c>
      <c r="AB234" s="48">
        <f t="shared" si="25"/>
        <v>23661</v>
      </c>
      <c r="AC234" s="46">
        <f t="shared" si="26"/>
        <v>9974</v>
      </c>
      <c r="AD234" s="41"/>
      <c r="AE234" s="66">
        <v>644000</v>
      </c>
      <c r="AF234" s="66">
        <v>0</v>
      </c>
      <c r="AG234" s="66">
        <v>84724</v>
      </c>
      <c r="AH234" s="66">
        <v>0</v>
      </c>
      <c r="AI234" s="53">
        <f t="shared" si="27"/>
        <v>728724</v>
      </c>
      <c r="AJ234" s="66">
        <v>0</v>
      </c>
      <c r="AK234" s="53">
        <f t="shared" si="28"/>
        <v>728724</v>
      </c>
      <c r="AL234" s="41"/>
      <c r="AM234" s="89"/>
      <c r="AN234" s="41"/>
    </row>
    <row r="235" spans="1:53" ht="22.5" customHeight="1">
      <c r="A235" s="4">
        <f t="shared" si="30"/>
        <v>231</v>
      </c>
      <c r="B235" s="43" t="s">
        <v>316</v>
      </c>
      <c r="C235" s="43">
        <v>9802</v>
      </c>
      <c r="D235" s="65" t="s">
        <v>199</v>
      </c>
      <c r="E235" s="172">
        <f t="shared" si="31"/>
        <v>1</v>
      </c>
      <c r="F235" s="143" t="s">
        <v>326</v>
      </c>
      <c r="G235" s="74">
        <v>68353</v>
      </c>
      <c r="H235" s="66">
        <v>380</v>
      </c>
      <c r="I235" s="66">
        <v>633</v>
      </c>
      <c r="J235" s="66">
        <v>0</v>
      </c>
      <c r="K235" s="66">
        <v>0</v>
      </c>
      <c r="L235" s="66">
        <v>0</v>
      </c>
      <c r="M235" s="66">
        <v>0</v>
      </c>
      <c r="N235" s="66">
        <v>5476</v>
      </c>
      <c r="O235" s="66">
        <v>10695</v>
      </c>
      <c r="P235" s="66">
        <v>0</v>
      </c>
      <c r="Q235" s="53">
        <f t="shared" si="24"/>
        <v>85537</v>
      </c>
      <c r="R235" s="12"/>
      <c r="S235" s="66">
        <v>54666</v>
      </c>
      <c r="T235" s="66">
        <v>1150</v>
      </c>
      <c r="U235" s="66">
        <v>6852</v>
      </c>
      <c r="V235" s="66">
        <v>0</v>
      </c>
      <c r="W235" s="66">
        <v>20325</v>
      </c>
      <c r="X235" s="66">
        <v>5412</v>
      </c>
      <c r="Y235" s="66">
        <v>380</v>
      </c>
      <c r="Z235" s="66">
        <v>633</v>
      </c>
      <c r="AA235" s="66">
        <v>13202</v>
      </c>
      <c r="AB235" s="48">
        <f t="shared" si="25"/>
        <v>102620</v>
      </c>
      <c r="AC235" s="46">
        <f t="shared" si="26"/>
        <v>-17083</v>
      </c>
      <c r="AD235" s="41"/>
      <c r="AE235" s="66">
        <v>1600000</v>
      </c>
      <c r="AF235" s="66">
        <v>60000</v>
      </c>
      <c r="AG235" s="66">
        <v>84520</v>
      </c>
      <c r="AH235" s="66">
        <v>0</v>
      </c>
      <c r="AI235" s="53">
        <f t="shared" si="27"/>
        <v>1744520</v>
      </c>
      <c r="AJ235" s="66">
        <v>0</v>
      </c>
      <c r="AK235" s="53">
        <f t="shared" si="28"/>
        <v>1744520</v>
      </c>
      <c r="AL235" s="41"/>
      <c r="AM235" s="89"/>
      <c r="AN235" s="41"/>
      <c r="BA235" s="20"/>
    </row>
    <row r="236" spans="1:40" ht="22.5" customHeight="1">
      <c r="A236" s="4">
        <f t="shared" si="30"/>
        <v>232</v>
      </c>
      <c r="B236" s="43" t="s">
        <v>316</v>
      </c>
      <c r="C236" s="43">
        <v>9773</v>
      </c>
      <c r="D236" s="65" t="s">
        <v>194</v>
      </c>
      <c r="E236" s="172">
        <f t="shared" si="31"/>
        <v>1</v>
      </c>
      <c r="F236" s="143" t="s">
        <v>326</v>
      </c>
      <c r="G236" s="74">
        <v>287233</v>
      </c>
      <c r="H236" s="66">
        <v>0</v>
      </c>
      <c r="I236" s="66">
        <v>10802</v>
      </c>
      <c r="J236" s="66">
        <v>0</v>
      </c>
      <c r="K236" s="66">
        <v>0</v>
      </c>
      <c r="L236" s="66">
        <v>1000</v>
      </c>
      <c r="M236" s="66"/>
      <c r="N236" s="66">
        <v>0</v>
      </c>
      <c r="O236" s="66">
        <v>0</v>
      </c>
      <c r="P236" s="66">
        <v>597</v>
      </c>
      <c r="Q236" s="53">
        <f t="shared" si="24"/>
        <v>299632</v>
      </c>
      <c r="R236" s="10"/>
      <c r="S236" s="66">
        <v>118576</v>
      </c>
      <c r="T236" s="66">
        <v>31200</v>
      </c>
      <c r="U236" s="66">
        <v>6554</v>
      </c>
      <c r="V236" s="66">
        <v>73966</v>
      </c>
      <c r="W236" s="66">
        <v>17172</v>
      </c>
      <c r="X236" s="66">
        <v>8239</v>
      </c>
      <c r="Y236" s="66">
        <v>87</v>
      </c>
      <c r="Z236" s="66">
        <v>0</v>
      </c>
      <c r="AA236" s="66">
        <v>39126</v>
      </c>
      <c r="AB236" s="48">
        <f t="shared" si="25"/>
        <v>294920</v>
      </c>
      <c r="AC236" s="46">
        <f t="shared" si="26"/>
        <v>4712</v>
      </c>
      <c r="AD236" s="41"/>
      <c r="AE236" s="66">
        <v>1110000</v>
      </c>
      <c r="AF236" s="66">
        <v>44200</v>
      </c>
      <c r="AG236" s="66">
        <v>27766</v>
      </c>
      <c r="AH236" s="66">
        <v>0</v>
      </c>
      <c r="AI236" s="53">
        <f t="shared" si="27"/>
        <v>1181966</v>
      </c>
      <c r="AJ236" s="66">
        <v>47237</v>
      </c>
      <c r="AK236" s="53">
        <f t="shared" si="28"/>
        <v>1134729</v>
      </c>
      <c r="AL236" s="41"/>
      <c r="AM236" s="89"/>
      <c r="AN236" s="41"/>
    </row>
    <row r="237" spans="1:40" ht="22.5" customHeight="1">
      <c r="A237" s="4">
        <f t="shared" si="30"/>
        <v>233</v>
      </c>
      <c r="B237" s="43" t="s">
        <v>316</v>
      </c>
      <c r="C237" s="43">
        <v>9833</v>
      </c>
      <c r="D237" s="65" t="s">
        <v>212</v>
      </c>
      <c r="E237" s="172">
        <f t="shared" si="31"/>
      </c>
      <c r="F237" s="143" t="s">
        <v>327</v>
      </c>
      <c r="G237" s="74">
        <v>9669</v>
      </c>
      <c r="H237" s="66">
        <v>104</v>
      </c>
      <c r="I237" s="66">
        <v>0</v>
      </c>
      <c r="J237" s="66">
        <v>0</v>
      </c>
      <c r="K237" s="66">
        <v>0</v>
      </c>
      <c r="L237" s="66">
        <v>0</v>
      </c>
      <c r="M237" s="66">
        <v>460</v>
      </c>
      <c r="N237" s="66">
        <v>2477</v>
      </c>
      <c r="O237" s="66">
        <v>0</v>
      </c>
      <c r="P237" s="66">
        <v>0</v>
      </c>
      <c r="Q237" s="53">
        <f t="shared" si="24"/>
        <v>12710</v>
      </c>
      <c r="R237" s="10"/>
      <c r="S237" s="66">
        <v>290</v>
      </c>
      <c r="T237" s="66">
        <v>0</v>
      </c>
      <c r="U237" s="66">
        <v>1898</v>
      </c>
      <c r="V237" s="66">
        <v>0</v>
      </c>
      <c r="W237" s="66">
        <v>7029</v>
      </c>
      <c r="X237" s="66">
        <v>3217</v>
      </c>
      <c r="Y237" s="66">
        <v>500</v>
      </c>
      <c r="Z237" s="66">
        <v>304</v>
      </c>
      <c r="AA237" s="66">
        <v>2375</v>
      </c>
      <c r="AB237" s="48">
        <f t="shared" si="25"/>
        <v>15613</v>
      </c>
      <c r="AC237" s="46">
        <f t="shared" si="26"/>
        <v>-2903</v>
      </c>
      <c r="AD237" s="41"/>
      <c r="AE237" s="66">
        <v>400000</v>
      </c>
      <c r="AF237" s="66">
        <v>0</v>
      </c>
      <c r="AG237" s="66">
        <v>64295</v>
      </c>
      <c r="AH237" s="66">
        <v>0</v>
      </c>
      <c r="AI237" s="53">
        <f t="shared" si="27"/>
        <v>464295</v>
      </c>
      <c r="AJ237" s="66">
        <v>0</v>
      </c>
      <c r="AK237" s="53">
        <f t="shared" si="28"/>
        <v>464295</v>
      </c>
      <c r="AL237" s="41"/>
      <c r="AM237" s="89"/>
      <c r="AN237" s="41"/>
    </row>
    <row r="238" spans="1:53" ht="22.5" customHeight="1">
      <c r="A238" s="4">
        <f t="shared" si="30"/>
        <v>234</v>
      </c>
      <c r="B238" s="43" t="s">
        <v>316</v>
      </c>
      <c r="C238" s="43">
        <v>9816</v>
      </c>
      <c r="D238" s="65" t="s">
        <v>203</v>
      </c>
      <c r="E238" s="172">
        <f t="shared" si="31"/>
      </c>
      <c r="F238" s="143" t="s">
        <v>327</v>
      </c>
      <c r="G238" s="74">
        <v>52749</v>
      </c>
      <c r="H238" s="66">
        <v>422</v>
      </c>
      <c r="I238" s="66">
        <v>1392</v>
      </c>
      <c r="J238" s="66">
        <v>20030</v>
      </c>
      <c r="K238" s="66">
        <v>0</v>
      </c>
      <c r="L238" s="66">
        <v>0</v>
      </c>
      <c r="M238" s="66">
        <v>0</v>
      </c>
      <c r="N238" s="66">
        <v>8988</v>
      </c>
      <c r="O238" s="66">
        <v>12009</v>
      </c>
      <c r="P238" s="66">
        <v>0</v>
      </c>
      <c r="Q238" s="53">
        <f t="shared" si="24"/>
        <v>95590</v>
      </c>
      <c r="R238" s="10"/>
      <c r="S238" s="66">
        <v>52696</v>
      </c>
      <c r="T238" s="66">
        <v>8000</v>
      </c>
      <c r="U238" s="66">
        <v>6039</v>
      </c>
      <c r="V238" s="66">
        <v>17984</v>
      </c>
      <c r="W238" s="66">
        <v>12651</v>
      </c>
      <c r="X238" s="66">
        <v>6780</v>
      </c>
      <c r="Y238" s="66">
        <v>0</v>
      </c>
      <c r="Z238" s="66">
        <v>3480</v>
      </c>
      <c r="AA238" s="66">
        <v>0</v>
      </c>
      <c r="AB238" s="48">
        <f t="shared" si="25"/>
        <v>107630</v>
      </c>
      <c r="AC238" s="46">
        <f t="shared" si="26"/>
        <v>-12040</v>
      </c>
      <c r="AD238" s="41"/>
      <c r="AE238" s="66">
        <v>0</v>
      </c>
      <c r="AF238" s="66">
        <v>0</v>
      </c>
      <c r="AG238" s="66">
        <v>308170</v>
      </c>
      <c r="AH238" s="66">
        <v>0</v>
      </c>
      <c r="AI238" s="53">
        <f t="shared" si="27"/>
        <v>308170</v>
      </c>
      <c r="AJ238" s="66">
        <v>0</v>
      </c>
      <c r="AK238" s="53">
        <f t="shared" si="28"/>
        <v>308170</v>
      </c>
      <c r="AL238" s="41"/>
      <c r="AM238" s="89"/>
      <c r="AN238" s="41"/>
      <c r="BA238" s="20"/>
    </row>
    <row r="239" spans="1:40" ht="22.5" customHeight="1">
      <c r="A239" s="4">
        <f t="shared" si="30"/>
        <v>235</v>
      </c>
      <c r="B239" s="43" t="s">
        <v>316</v>
      </c>
      <c r="C239" s="43">
        <v>9757</v>
      </c>
      <c r="D239" s="65" t="s">
        <v>176</v>
      </c>
      <c r="E239" s="172">
        <f t="shared" si="31"/>
        <v>1</v>
      </c>
      <c r="F239" s="143" t="s">
        <v>326</v>
      </c>
      <c r="G239" s="74">
        <v>6801</v>
      </c>
      <c r="H239" s="66"/>
      <c r="I239" s="66"/>
      <c r="J239" s="66">
        <v>0</v>
      </c>
      <c r="K239" s="66"/>
      <c r="L239" s="66"/>
      <c r="M239" s="66">
        <v>455</v>
      </c>
      <c r="N239" s="66">
        <v>2183</v>
      </c>
      <c r="O239" s="66">
        <v>100</v>
      </c>
      <c r="P239" s="66">
        <v>1340</v>
      </c>
      <c r="Q239" s="53">
        <f t="shared" si="24"/>
        <v>10879</v>
      </c>
      <c r="R239" s="12"/>
      <c r="S239" s="66">
        <v>0</v>
      </c>
      <c r="T239" s="66">
        <v>0</v>
      </c>
      <c r="U239" s="66">
        <v>2095</v>
      </c>
      <c r="V239" s="66">
        <v>2010</v>
      </c>
      <c r="W239" s="66">
        <v>6290</v>
      </c>
      <c r="X239" s="66">
        <v>4626</v>
      </c>
      <c r="Y239" s="66">
        <v>863</v>
      </c>
      <c r="Z239" s="66">
        <v>0</v>
      </c>
      <c r="AA239" s="66">
        <v>169</v>
      </c>
      <c r="AB239" s="48">
        <f t="shared" si="25"/>
        <v>16053</v>
      </c>
      <c r="AC239" s="46">
        <f t="shared" si="26"/>
        <v>-5174</v>
      </c>
      <c r="AD239" s="41"/>
      <c r="AE239" s="66">
        <v>809000</v>
      </c>
      <c r="AF239" s="66">
        <v>0</v>
      </c>
      <c r="AG239" s="66">
        <v>63571</v>
      </c>
      <c r="AH239" s="66">
        <v>0</v>
      </c>
      <c r="AI239" s="53">
        <f t="shared" si="27"/>
        <v>872571</v>
      </c>
      <c r="AJ239" s="66">
        <v>0</v>
      </c>
      <c r="AK239" s="53">
        <f t="shared" si="28"/>
        <v>872571</v>
      </c>
      <c r="AL239" s="41"/>
      <c r="AM239" s="89"/>
      <c r="AN239" s="41"/>
    </row>
    <row r="240" spans="1:40" ht="22.5" customHeight="1">
      <c r="A240" s="4">
        <f t="shared" si="30"/>
        <v>236</v>
      </c>
      <c r="B240" s="43" t="s">
        <v>316</v>
      </c>
      <c r="C240" s="43">
        <v>9853</v>
      </c>
      <c r="D240" s="65" t="s">
        <v>228</v>
      </c>
      <c r="E240" s="172">
        <f t="shared" si="31"/>
        <v>1</v>
      </c>
      <c r="F240" s="143" t="s">
        <v>326</v>
      </c>
      <c r="G240" s="74">
        <v>39165</v>
      </c>
      <c r="H240" s="66">
        <v>0</v>
      </c>
      <c r="I240" s="66">
        <v>628</v>
      </c>
      <c r="J240" s="66">
        <v>0</v>
      </c>
      <c r="K240" s="66"/>
      <c r="L240" s="66">
        <v>0</v>
      </c>
      <c r="M240" s="66">
        <v>700</v>
      </c>
      <c r="N240" s="66">
        <v>11309</v>
      </c>
      <c r="O240" s="66">
        <v>360</v>
      </c>
      <c r="P240" s="66"/>
      <c r="Q240" s="53">
        <f t="shared" si="24"/>
        <v>52162</v>
      </c>
      <c r="R240" s="28"/>
      <c r="S240" s="66">
        <v>55676</v>
      </c>
      <c r="T240" s="66">
        <v>0</v>
      </c>
      <c r="U240" s="66">
        <v>7310</v>
      </c>
      <c r="V240" s="66">
        <v>9329</v>
      </c>
      <c r="W240" s="66">
        <v>14225</v>
      </c>
      <c r="X240" s="66">
        <v>1377</v>
      </c>
      <c r="Y240" s="66">
        <v>325</v>
      </c>
      <c r="Z240" s="66">
        <v>629</v>
      </c>
      <c r="AA240" s="66">
        <v>0</v>
      </c>
      <c r="AB240" s="48">
        <f t="shared" si="25"/>
        <v>88871</v>
      </c>
      <c r="AC240" s="46">
        <f t="shared" si="26"/>
        <v>-36709</v>
      </c>
      <c r="AD240" s="41"/>
      <c r="AE240" s="66">
        <v>0</v>
      </c>
      <c r="AF240" s="66">
        <v>0</v>
      </c>
      <c r="AG240" s="66">
        <v>0</v>
      </c>
      <c r="AH240" s="66">
        <v>0</v>
      </c>
      <c r="AI240" s="53">
        <f t="shared" si="27"/>
        <v>0</v>
      </c>
      <c r="AJ240" s="66">
        <v>0</v>
      </c>
      <c r="AK240" s="53">
        <f t="shared" si="28"/>
        <v>0</v>
      </c>
      <c r="AL240" s="41"/>
      <c r="AM240" s="89"/>
      <c r="AN240" s="41"/>
    </row>
    <row r="241" spans="1:40" ht="22.5" customHeight="1">
      <c r="A241" s="4">
        <f t="shared" si="30"/>
        <v>237</v>
      </c>
      <c r="B241" s="43" t="s">
        <v>316</v>
      </c>
      <c r="C241" s="43">
        <v>9817</v>
      </c>
      <c r="D241" s="65" t="s">
        <v>207</v>
      </c>
      <c r="E241" s="172">
        <f t="shared" si="31"/>
      </c>
      <c r="F241" s="143" t="s">
        <v>327</v>
      </c>
      <c r="G241" s="74">
        <v>78590</v>
      </c>
      <c r="H241" s="66">
        <v>0</v>
      </c>
      <c r="I241" s="66">
        <v>65629</v>
      </c>
      <c r="J241" s="66">
        <v>0</v>
      </c>
      <c r="K241" s="66">
        <v>10000</v>
      </c>
      <c r="L241" s="66">
        <v>0</v>
      </c>
      <c r="M241" s="66">
        <v>3757</v>
      </c>
      <c r="N241" s="66">
        <v>407</v>
      </c>
      <c r="O241" s="66">
        <v>3258</v>
      </c>
      <c r="P241" s="66">
        <v>0</v>
      </c>
      <c r="Q241" s="53">
        <f t="shared" si="24"/>
        <v>161641</v>
      </c>
      <c r="R241" s="10"/>
      <c r="S241" s="66">
        <v>58590</v>
      </c>
      <c r="T241" s="66">
        <v>0</v>
      </c>
      <c r="U241" s="66">
        <v>287</v>
      </c>
      <c r="V241" s="66">
        <v>36147</v>
      </c>
      <c r="W241" s="66">
        <v>9275</v>
      </c>
      <c r="X241" s="66">
        <v>15922</v>
      </c>
      <c r="Y241" s="66">
        <v>6064</v>
      </c>
      <c r="Z241" s="66">
        <v>24738</v>
      </c>
      <c r="AA241" s="66">
        <v>0</v>
      </c>
      <c r="AB241" s="48">
        <f t="shared" si="25"/>
        <v>151023</v>
      </c>
      <c r="AC241" s="46">
        <f t="shared" si="26"/>
        <v>10618</v>
      </c>
      <c r="AD241" s="41"/>
      <c r="AE241" s="66">
        <v>0</v>
      </c>
      <c r="AF241" s="66">
        <v>0</v>
      </c>
      <c r="AG241" s="66">
        <v>0</v>
      </c>
      <c r="AH241" s="66">
        <v>0</v>
      </c>
      <c r="AI241" s="53">
        <f t="shared" si="27"/>
        <v>0</v>
      </c>
      <c r="AJ241" s="66">
        <v>0</v>
      </c>
      <c r="AK241" s="53">
        <f t="shared" si="28"/>
        <v>0</v>
      </c>
      <c r="AL241" s="41"/>
      <c r="AM241" s="89"/>
      <c r="AN241" s="41"/>
    </row>
    <row r="242" spans="1:40" ht="22.5" customHeight="1">
      <c r="A242" s="4">
        <f t="shared" si="30"/>
        <v>238</v>
      </c>
      <c r="B242" s="43" t="s">
        <v>316</v>
      </c>
      <c r="C242" s="43">
        <v>9778</v>
      </c>
      <c r="D242" s="65" t="s">
        <v>185</v>
      </c>
      <c r="E242" s="172">
        <f t="shared" si="31"/>
      </c>
      <c r="F242" s="143" t="s">
        <v>327</v>
      </c>
      <c r="G242" s="74">
        <v>35756</v>
      </c>
      <c r="H242" s="66">
        <v>0</v>
      </c>
      <c r="I242" s="66">
        <v>120</v>
      </c>
      <c r="J242" s="66">
        <v>0</v>
      </c>
      <c r="K242" s="66">
        <v>1304</v>
      </c>
      <c r="L242" s="66">
        <v>0</v>
      </c>
      <c r="M242" s="66">
        <v>0</v>
      </c>
      <c r="N242" s="66">
        <v>12291</v>
      </c>
      <c r="O242" s="66">
        <v>3353</v>
      </c>
      <c r="P242" s="66">
        <v>98</v>
      </c>
      <c r="Q242" s="53">
        <f t="shared" si="24"/>
        <v>52922</v>
      </c>
      <c r="R242" s="10"/>
      <c r="S242" s="66">
        <v>0</v>
      </c>
      <c r="T242" s="66">
        <v>0</v>
      </c>
      <c r="U242" s="66">
        <v>16168</v>
      </c>
      <c r="V242" s="66">
        <v>0</v>
      </c>
      <c r="W242" s="66">
        <v>16353</v>
      </c>
      <c r="X242" s="66">
        <v>11080</v>
      </c>
      <c r="Y242" s="66">
        <v>0</v>
      </c>
      <c r="Z242" s="66">
        <v>0</v>
      </c>
      <c r="AA242" s="66">
        <v>0</v>
      </c>
      <c r="AB242" s="48">
        <f t="shared" si="25"/>
        <v>43601</v>
      </c>
      <c r="AC242" s="46">
        <f t="shared" si="26"/>
        <v>9321</v>
      </c>
      <c r="AD242" s="41"/>
      <c r="AE242" s="66">
        <v>239883</v>
      </c>
      <c r="AF242" s="66">
        <v>2207</v>
      </c>
      <c r="AG242" s="66">
        <v>74208</v>
      </c>
      <c r="AH242" s="66">
        <v>1341</v>
      </c>
      <c r="AI242" s="53">
        <f t="shared" si="27"/>
        <v>317639</v>
      </c>
      <c r="AJ242" s="66">
        <v>3171</v>
      </c>
      <c r="AK242" s="53">
        <f t="shared" si="28"/>
        <v>314468</v>
      </c>
      <c r="AL242" s="41"/>
      <c r="AM242" s="89"/>
      <c r="AN242" s="41"/>
    </row>
    <row r="243" spans="1:40" ht="22.5" customHeight="1">
      <c r="A243" s="4">
        <f t="shared" si="30"/>
        <v>239</v>
      </c>
      <c r="B243" s="43" t="s">
        <v>316</v>
      </c>
      <c r="C243" s="43">
        <v>9779</v>
      </c>
      <c r="D243" s="65" t="s">
        <v>186</v>
      </c>
      <c r="E243" s="172">
        <f t="shared" si="31"/>
        <v>1</v>
      </c>
      <c r="F243" s="143" t="s">
        <v>326</v>
      </c>
      <c r="G243" s="74">
        <v>119581</v>
      </c>
      <c r="H243" s="66">
        <v>0</v>
      </c>
      <c r="I243" s="66">
        <v>178</v>
      </c>
      <c r="J243" s="66">
        <v>0</v>
      </c>
      <c r="K243" s="66">
        <v>60000</v>
      </c>
      <c r="L243" s="66"/>
      <c r="M243" s="66">
        <v>50680</v>
      </c>
      <c r="N243" s="66">
        <v>3915</v>
      </c>
      <c r="O243" s="66"/>
      <c r="P243" s="66">
        <v>5857</v>
      </c>
      <c r="Q243" s="53">
        <f t="shared" si="24"/>
        <v>240211</v>
      </c>
      <c r="R243" s="10"/>
      <c r="S243" s="66">
        <v>48868</v>
      </c>
      <c r="T243" s="66">
        <v>16399</v>
      </c>
      <c r="U243" s="66">
        <v>9452</v>
      </c>
      <c r="V243" s="66">
        <v>18649</v>
      </c>
      <c r="W243" s="66">
        <v>48394</v>
      </c>
      <c r="X243" s="66">
        <v>28228</v>
      </c>
      <c r="Y243" s="66">
        <v>2159</v>
      </c>
      <c r="Z243" s="66">
        <v>178</v>
      </c>
      <c r="AA243" s="66">
        <v>1200</v>
      </c>
      <c r="AB243" s="48">
        <f t="shared" si="25"/>
        <v>173527</v>
      </c>
      <c r="AC243" s="46">
        <f t="shared" si="26"/>
        <v>66684</v>
      </c>
      <c r="AD243" s="41"/>
      <c r="AE243" s="66">
        <v>2536876</v>
      </c>
      <c r="AF243" s="66">
        <v>186830</v>
      </c>
      <c r="AG243" s="66">
        <v>128824</v>
      </c>
      <c r="AH243" s="66">
        <v>0</v>
      </c>
      <c r="AI243" s="53">
        <f t="shared" si="27"/>
        <v>2852530</v>
      </c>
      <c r="AJ243" s="66">
        <v>0</v>
      </c>
      <c r="AK243" s="53">
        <f t="shared" si="28"/>
        <v>2852530</v>
      </c>
      <c r="AL243" s="41"/>
      <c r="AM243" s="89"/>
      <c r="AN243" s="41"/>
    </row>
    <row r="244" spans="1:40" ht="22.5" customHeight="1">
      <c r="A244" s="4">
        <f t="shared" si="30"/>
        <v>240</v>
      </c>
      <c r="B244" s="43" t="s">
        <v>316</v>
      </c>
      <c r="C244" s="43">
        <v>9780</v>
      </c>
      <c r="D244" s="65" t="s">
        <v>192</v>
      </c>
      <c r="E244" s="172">
        <f t="shared" si="31"/>
      </c>
      <c r="F244" s="143" t="s">
        <v>327</v>
      </c>
      <c r="G244" s="74">
        <v>165289</v>
      </c>
      <c r="H244" s="66">
        <v>6124</v>
      </c>
      <c r="I244" s="66">
        <v>2613</v>
      </c>
      <c r="J244" s="66">
        <v>0</v>
      </c>
      <c r="K244" s="66">
        <v>0</v>
      </c>
      <c r="L244" s="66">
        <v>3000</v>
      </c>
      <c r="M244" s="66">
        <v>4983</v>
      </c>
      <c r="N244" s="66">
        <v>1705</v>
      </c>
      <c r="O244" s="66">
        <v>21931</v>
      </c>
      <c r="P244" s="66">
        <v>1318</v>
      </c>
      <c r="Q244" s="53">
        <f t="shared" si="24"/>
        <v>206963</v>
      </c>
      <c r="R244" s="10"/>
      <c r="S244" s="66">
        <v>53576</v>
      </c>
      <c r="T244" s="66">
        <v>1023</v>
      </c>
      <c r="U244" s="66">
        <v>48384</v>
      </c>
      <c r="V244" s="66">
        <v>16431</v>
      </c>
      <c r="W244" s="66">
        <v>47240</v>
      </c>
      <c r="X244" s="66">
        <v>27441</v>
      </c>
      <c r="Y244" s="66">
        <v>10426</v>
      </c>
      <c r="Z244" s="66">
        <v>6963</v>
      </c>
      <c r="AA244" s="66">
        <v>8225</v>
      </c>
      <c r="AB244" s="48">
        <f t="shared" si="25"/>
        <v>219709</v>
      </c>
      <c r="AC244" s="46">
        <f t="shared" si="26"/>
        <v>-12746</v>
      </c>
      <c r="AD244" s="41"/>
      <c r="AE244" s="66">
        <v>1695000</v>
      </c>
      <c r="AF244" s="66">
        <v>0</v>
      </c>
      <c r="AG244" s="66">
        <v>66241</v>
      </c>
      <c r="AH244" s="66">
        <v>7410</v>
      </c>
      <c r="AI244" s="53">
        <f t="shared" si="27"/>
        <v>1768651</v>
      </c>
      <c r="AJ244" s="66">
        <v>12703</v>
      </c>
      <c r="AK244" s="53">
        <f t="shared" si="28"/>
        <v>1755948</v>
      </c>
      <c r="AL244" s="41"/>
      <c r="AM244" s="89"/>
      <c r="AN244" s="41"/>
    </row>
    <row r="245" spans="1:56" ht="22.5" customHeight="1">
      <c r="A245" s="4">
        <f t="shared" si="30"/>
        <v>241</v>
      </c>
      <c r="B245" s="43" t="s">
        <v>316</v>
      </c>
      <c r="C245" s="43">
        <v>12115</v>
      </c>
      <c r="D245" s="65" t="s">
        <v>213</v>
      </c>
      <c r="E245" s="172">
        <f t="shared" si="31"/>
        <v>1</v>
      </c>
      <c r="F245" s="143" t="s">
        <v>326</v>
      </c>
      <c r="G245" s="74">
        <v>16698</v>
      </c>
      <c r="H245" s="66">
        <v>582</v>
      </c>
      <c r="I245" s="66">
        <v>0</v>
      </c>
      <c r="J245" s="66">
        <v>0</v>
      </c>
      <c r="K245" s="66">
        <v>8400</v>
      </c>
      <c r="L245" s="66">
        <v>30000</v>
      </c>
      <c r="M245" s="66">
        <v>6330</v>
      </c>
      <c r="N245" s="66">
        <v>21066</v>
      </c>
      <c r="O245" s="66">
        <v>0</v>
      </c>
      <c r="P245" s="66">
        <v>6326</v>
      </c>
      <c r="Q245" s="53">
        <f t="shared" si="24"/>
        <v>89402</v>
      </c>
      <c r="R245" s="12"/>
      <c r="S245" s="66">
        <v>8907</v>
      </c>
      <c r="T245" s="66">
        <v>1440</v>
      </c>
      <c r="U245" s="66">
        <v>470</v>
      </c>
      <c r="V245" s="66">
        <v>0</v>
      </c>
      <c r="W245" s="66">
        <v>13220</v>
      </c>
      <c r="X245" s="66">
        <v>80</v>
      </c>
      <c r="Y245" s="66">
        <v>1441</v>
      </c>
      <c r="Z245" s="66">
        <v>3600</v>
      </c>
      <c r="AA245" s="66">
        <v>1220</v>
      </c>
      <c r="AB245" s="48">
        <f t="shared" si="25"/>
        <v>30378</v>
      </c>
      <c r="AC245" s="46">
        <f t="shared" si="26"/>
        <v>59024</v>
      </c>
      <c r="AD245" s="41"/>
      <c r="AE245" s="66">
        <v>717000</v>
      </c>
      <c r="AF245" s="66">
        <v>0</v>
      </c>
      <c r="AG245" s="66">
        <v>51000</v>
      </c>
      <c r="AH245" s="66">
        <v>0</v>
      </c>
      <c r="AI245" s="53">
        <f t="shared" si="27"/>
        <v>768000</v>
      </c>
      <c r="AJ245" s="66">
        <v>0</v>
      </c>
      <c r="AK245" s="53">
        <f t="shared" si="28"/>
        <v>768000</v>
      </c>
      <c r="AL245" s="41"/>
      <c r="AM245" s="89"/>
      <c r="AN245" s="41"/>
      <c r="BB245" s="20"/>
      <c r="BC245" s="20"/>
      <c r="BD245" s="20"/>
    </row>
    <row r="246" spans="1:40" ht="22.5" customHeight="1">
      <c r="A246" s="4">
        <f t="shared" si="30"/>
        <v>242</v>
      </c>
      <c r="B246" s="43" t="s">
        <v>316</v>
      </c>
      <c r="C246" s="43">
        <v>9785</v>
      </c>
      <c r="D246" s="65" t="s">
        <v>195</v>
      </c>
      <c r="E246" s="51">
        <f t="shared" si="31"/>
        <v>1</v>
      </c>
      <c r="F246" s="143" t="s">
        <v>326</v>
      </c>
      <c r="G246" s="74">
        <v>38848</v>
      </c>
      <c r="H246" s="66">
        <v>2830</v>
      </c>
      <c r="I246" s="66">
        <v>0</v>
      </c>
      <c r="J246" s="66">
        <v>0</v>
      </c>
      <c r="K246" s="66">
        <v>2815</v>
      </c>
      <c r="L246" s="66"/>
      <c r="M246" s="66">
        <v>0</v>
      </c>
      <c r="N246" s="66">
        <v>0</v>
      </c>
      <c r="O246" s="66">
        <v>0</v>
      </c>
      <c r="P246" s="66">
        <v>11</v>
      </c>
      <c r="Q246" s="53">
        <f t="shared" si="24"/>
        <v>44504</v>
      </c>
      <c r="R246" s="12"/>
      <c r="S246" s="66">
        <v>19459</v>
      </c>
      <c r="T246" s="66"/>
      <c r="U246" s="66">
        <v>3321</v>
      </c>
      <c r="V246" s="66">
        <v>1000</v>
      </c>
      <c r="W246" s="66">
        <v>11904</v>
      </c>
      <c r="X246" s="66">
        <v>6653</v>
      </c>
      <c r="Y246" s="66">
        <v>0</v>
      </c>
      <c r="Z246" s="66">
        <v>0</v>
      </c>
      <c r="AA246" s="66">
        <v>599</v>
      </c>
      <c r="AB246" s="48">
        <f t="shared" si="25"/>
        <v>42936</v>
      </c>
      <c r="AC246" s="46">
        <f t="shared" si="26"/>
        <v>1568</v>
      </c>
      <c r="AD246" s="41"/>
      <c r="AE246" s="66">
        <v>0</v>
      </c>
      <c r="AF246" s="66">
        <v>0</v>
      </c>
      <c r="AG246" s="66">
        <v>0</v>
      </c>
      <c r="AH246" s="66">
        <v>0</v>
      </c>
      <c r="AI246" s="53">
        <f t="shared" si="27"/>
        <v>0</v>
      </c>
      <c r="AJ246" s="66">
        <v>0</v>
      </c>
      <c r="AK246" s="53">
        <f t="shared" si="28"/>
        <v>0</v>
      </c>
      <c r="AL246" s="41"/>
      <c r="AM246" s="89"/>
      <c r="AN246" s="41"/>
    </row>
    <row r="247" spans="1:40" ht="22.5" customHeight="1">
      <c r="A247" s="4">
        <f t="shared" si="30"/>
        <v>243</v>
      </c>
      <c r="B247" s="43" t="s">
        <v>316</v>
      </c>
      <c r="C247" s="43">
        <v>9758</v>
      </c>
      <c r="D247" s="65" t="s">
        <v>302</v>
      </c>
      <c r="E247" s="51">
        <f t="shared" si="31"/>
        <v>1</v>
      </c>
      <c r="F247" s="143" t="s">
        <v>326</v>
      </c>
      <c r="G247" s="74">
        <v>32465</v>
      </c>
      <c r="H247" s="66">
        <v>939</v>
      </c>
      <c r="I247" s="66">
        <v>1500</v>
      </c>
      <c r="J247" s="66">
        <v>0</v>
      </c>
      <c r="K247" s="66">
        <v>10000</v>
      </c>
      <c r="L247" s="66">
        <v>10500</v>
      </c>
      <c r="M247" s="66">
        <v>16345</v>
      </c>
      <c r="N247" s="66">
        <v>575</v>
      </c>
      <c r="O247" s="66">
        <v>3673</v>
      </c>
      <c r="P247" s="66">
        <v>1000</v>
      </c>
      <c r="Q247" s="53">
        <f t="shared" si="24"/>
        <v>76997</v>
      </c>
      <c r="R247" s="28"/>
      <c r="S247" s="66"/>
      <c r="T247" s="66"/>
      <c r="U247" s="66">
        <v>22104</v>
      </c>
      <c r="V247" s="66">
        <v>6354</v>
      </c>
      <c r="W247" s="66">
        <v>12331</v>
      </c>
      <c r="X247" s="66">
        <v>12612</v>
      </c>
      <c r="Y247" s="66">
        <v>834</v>
      </c>
      <c r="Z247" s="66">
        <v>1528</v>
      </c>
      <c r="AA247" s="66">
        <v>4634</v>
      </c>
      <c r="AB247" s="48">
        <f t="shared" si="25"/>
        <v>60397</v>
      </c>
      <c r="AC247" s="46">
        <f t="shared" si="26"/>
        <v>16600</v>
      </c>
      <c r="AD247" s="41"/>
      <c r="AE247" s="66">
        <v>283849</v>
      </c>
      <c r="AF247" s="66">
        <v>27517</v>
      </c>
      <c r="AG247" s="66">
        <v>64987</v>
      </c>
      <c r="AH247" s="66">
        <v>1078</v>
      </c>
      <c r="AI247" s="53">
        <f t="shared" si="27"/>
        <v>377431</v>
      </c>
      <c r="AJ247" s="66"/>
      <c r="AK247" s="53">
        <f t="shared" si="28"/>
        <v>377431</v>
      </c>
      <c r="AL247" s="41"/>
      <c r="AM247" s="89"/>
      <c r="AN247" s="41"/>
    </row>
    <row r="248" spans="1:40" ht="22.5" customHeight="1">
      <c r="A248" s="4">
        <f t="shared" si="30"/>
        <v>244</v>
      </c>
      <c r="B248" s="43" t="s">
        <v>316</v>
      </c>
      <c r="C248" s="43">
        <v>9759</v>
      </c>
      <c r="D248" s="65" t="s">
        <v>177</v>
      </c>
      <c r="E248" s="51">
        <f t="shared" si="31"/>
        <v>1</v>
      </c>
      <c r="F248" s="143" t="s">
        <v>326</v>
      </c>
      <c r="G248" s="74">
        <v>85384</v>
      </c>
      <c r="H248" s="66">
        <v>527</v>
      </c>
      <c r="I248" s="66"/>
      <c r="J248" s="66">
        <v>0</v>
      </c>
      <c r="K248" s="66">
        <v>1525</v>
      </c>
      <c r="L248" s="66">
        <v>2518</v>
      </c>
      <c r="M248" s="66">
        <v>3955</v>
      </c>
      <c r="N248" s="66">
        <v>2637</v>
      </c>
      <c r="O248" s="66">
        <v>2799</v>
      </c>
      <c r="P248" s="66">
        <v>3589</v>
      </c>
      <c r="Q248" s="53">
        <f t="shared" si="24"/>
        <v>102934</v>
      </c>
      <c r="R248" s="12"/>
      <c r="S248" s="66">
        <v>57186</v>
      </c>
      <c r="T248" s="66">
        <v>0</v>
      </c>
      <c r="U248" s="66">
        <v>0</v>
      </c>
      <c r="V248" s="66">
        <v>16390</v>
      </c>
      <c r="W248" s="66">
        <v>13547</v>
      </c>
      <c r="X248" s="66">
        <v>12832</v>
      </c>
      <c r="Y248" s="66"/>
      <c r="Z248" s="66">
        <v>0</v>
      </c>
      <c r="AA248" s="66">
        <v>7652</v>
      </c>
      <c r="AB248" s="48">
        <f t="shared" si="25"/>
        <v>107607</v>
      </c>
      <c r="AC248" s="46">
        <f t="shared" si="26"/>
        <v>-4673</v>
      </c>
      <c r="AD248" s="41"/>
      <c r="AE248" s="66">
        <v>0</v>
      </c>
      <c r="AF248" s="66">
        <v>0</v>
      </c>
      <c r="AG248" s="66">
        <v>20663</v>
      </c>
      <c r="AH248" s="66"/>
      <c r="AI248" s="53">
        <f t="shared" si="27"/>
        <v>20663</v>
      </c>
      <c r="AJ248" s="66">
        <v>0</v>
      </c>
      <c r="AK248" s="53">
        <f t="shared" si="28"/>
        <v>20663</v>
      </c>
      <c r="AL248" s="41"/>
      <c r="AM248" s="89"/>
      <c r="AN248" s="41"/>
    </row>
    <row r="249" spans="1:40" ht="22.5" customHeight="1">
      <c r="A249" s="4">
        <f t="shared" si="30"/>
        <v>245</v>
      </c>
      <c r="B249" s="43" t="s">
        <v>316</v>
      </c>
      <c r="C249" s="43">
        <v>9835</v>
      </c>
      <c r="D249" s="65" t="s">
        <v>223</v>
      </c>
      <c r="E249" s="51">
        <f t="shared" si="31"/>
        <v>1</v>
      </c>
      <c r="F249" s="143" t="s">
        <v>326</v>
      </c>
      <c r="G249" s="74">
        <v>14637</v>
      </c>
      <c r="H249" s="66">
        <v>1754</v>
      </c>
      <c r="I249" s="66">
        <v>1000</v>
      </c>
      <c r="J249" s="66">
        <v>0</v>
      </c>
      <c r="K249" s="66">
        <v>0</v>
      </c>
      <c r="L249" s="66">
        <v>0</v>
      </c>
      <c r="M249" s="66">
        <v>0</v>
      </c>
      <c r="N249" s="66">
        <v>1668</v>
      </c>
      <c r="O249" s="66"/>
      <c r="P249" s="66">
        <v>1687</v>
      </c>
      <c r="Q249" s="53">
        <f t="shared" si="24"/>
        <v>20746</v>
      </c>
      <c r="R249" s="12"/>
      <c r="S249" s="66"/>
      <c r="T249" s="66">
        <v>2546</v>
      </c>
      <c r="U249" s="66">
        <v>3450</v>
      </c>
      <c r="V249" s="66">
        <v>418</v>
      </c>
      <c r="W249" s="66">
        <v>3584</v>
      </c>
      <c r="X249" s="66">
        <v>2648</v>
      </c>
      <c r="Y249" s="66">
        <v>1236</v>
      </c>
      <c r="Z249" s="66">
        <v>3600</v>
      </c>
      <c r="AA249" s="66">
        <v>1997</v>
      </c>
      <c r="AB249" s="48">
        <f t="shared" si="25"/>
        <v>19479</v>
      </c>
      <c r="AC249" s="46">
        <f t="shared" si="26"/>
        <v>1267</v>
      </c>
      <c r="AD249" s="41"/>
      <c r="AE249" s="66">
        <v>380000</v>
      </c>
      <c r="AF249" s="66">
        <v>31500</v>
      </c>
      <c r="AG249" s="66">
        <v>43983</v>
      </c>
      <c r="AH249" s="66">
        <v>0</v>
      </c>
      <c r="AI249" s="62">
        <f t="shared" si="27"/>
        <v>455483</v>
      </c>
      <c r="AJ249" s="66">
        <v>0</v>
      </c>
      <c r="AK249" s="62">
        <f t="shared" si="28"/>
        <v>455483</v>
      </c>
      <c r="AL249" s="41"/>
      <c r="AM249" s="89"/>
      <c r="AN249" s="41"/>
    </row>
    <row r="250" spans="1:40" ht="22.5" customHeight="1">
      <c r="A250" s="4">
        <f t="shared" si="30"/>
        <v>246</v>
      </c>
      <c r="B250" s="43" t="s">
        <v>316</v>
      </c>
      <c r="C250" s="43">
        <v>9783</v>
      </c>
      <c r="D250" s="65" t="s">
        <v>282</v>
      </c>
      <c r="E250" s="51">
        <f t="shared" si="31"/>
      </c>
      <c r="F250" s="143" t="s">
        <v>327</v>
      </c>
      <c r="G250" s="74">
        <v>51017</v>
      </c>
      <c r="H250" s="66">
        <v>713</v>
      </c>
      <c r="I250" s="66">
        <v>0</v>
      </c>
      <c r="J250" s="66">
        <v>0</v>
      </c>
      <c r="K250" s="66">
        <v>0</v>
      </c>
      <c r="L250" s="66">
        <v>0</v>
      </c>
      <c r="M250" s="66">
        <v>2090</v>
      </c>
      <c r="N250" s="66">
        <v>16119</v>
      </c>
      <c r="O250" s="66">
        <v>3078</v>
      </c>
      <c r="P250" s="66">
        <v>4354</v>
      </c>
      <c r="Q250" s="53">
        <f t="shared" si="24"/>
        <v>77371</v>
      </c>
      <c r="R250" s="12"/>
      <c r="S250" s="66">
        <v>46693</v>
      </c>
      <c r="T250" s="66">
        <v>15600</v>
      </c>
      <c r="U250" s="66">
        <v>1770</v>
      </c>
      <c r="V250" s="66">
        <v>0</v>
      </c>
      <c r="W250" s="66">
        <v>11135</v>
      </c>
      <c r="X250" s="66">
        <v>9180</v>
      </c>
      <c r="Y250" s="66">
        <v>0</v>
      </c>
      <c r="Z250" s="66">
        <v>960</v>
      </c>
      <c r="AA250" s="66">
        <v>4145</v>
      </c>
      <c r="AB250" s="48">
        <f t="shared" si="25"/>
        <v>89483</v>
      </c>
      <c r="AC250" s="46">
        <f t="shared" si="26"/>
        <v>-12112</v>
      </c>
      <c r="AD250" s="41"/>
      <c r="AE250" s="66">
        <v>0</v>
      </c>
      <c r="AF250" s="66">
        <v>0</v>
      </c>
      <c r="AG250" s="66">
        <v>175958</v>
      </c>
      <c r="AH250" s="66">
        <v>1595</v>
      </c>
      <c r="AI250" s="53">
        <f t="shared" si="27"/>
        <v>177553</v>
      </c>
      <c r="AJ250" s="66">
        <v>2128</v>
      </c>
      <c r="AK250" s="53">
        <f t="shared" si="28"/>
        <v>175425</v>
      </c>
      <c r="AL250" s="41"/>
      <c r="AM250" s="89"/>
      <c r="AN250" s="41"/>
    </row>
    <row r="251" spans="1:40" ht="22.5" customHeight="1">
      <c r="A251" s="4">
        <f t="shared" si="30"/>
        <v>247</v>
      </c>
      <c r="B251" s="43" t="s">
        <v>316</v>
      </c>
      <c r="C251" s="43">
        <v>9838</v>
      </c>
      <c r="D251" s="65" t="s">
        <v>218</v>
      </c>
      <c r="E251" s="51">
        <f t="shared" si="31"/>
        <v>1</v>
      </c>
      <c r="F251" s="143" t="s">
        <v>326</v>
      </c>
      <c r="G251" s="74">
        <v>16727</v>
      </c>
      <c r="H251" s="66">
        <v>0</v>
      </c>
      <c r="I251" s="66">
        <v>775</v>
      </c>
      <c r="J251" s="66">
        <v>0</v>
      </c>
      <c r="K251" s="66">
        <v>0</v>
      </c>
      <c r="L251" s="66">
        <v>80545</v>
      </c>
      <c r="M251" s="66">
        <v>7600</v>
      </c>
      <c r="N251" s="66">
        <v>3549</v>
      </c>
      <c r="O251" s="66">
        <v>0</v>
      </c>
      <c r="P251" s="66">
        <v>0</v>
      </c>
      <c r="Q251" s="53">
        <f t="shared" si="24"/>
        <v>109196</v>
      </c>
      <c r="R251" s="10"/>
      <c r="S251" s="66">
        <v>0</v>
      </c>
      <c r="T251" s="66">
        <v>0</v>
      </c>
      <c r="U251" s="66">
        <v>0</v>
      </c>
      <c r="V251" s="66">
        <v>0</v>
      </c>
      <c r="W251" s="66">
        <v>12911</v>
      </c>
      <c r="X251" s="66">
        <v>3648</v>
      </c>
      <c r="Y251" s="66">
        <v>1421</v>
      </c>
      <c r="Z251" s="66">
        <v>715</v>
      </c>
      <c r="AA251" s="66"/>
      <c r="AB251" s="48">
        <f t="shared" si="25"/>
        <v>18695</v>
      </c>
      <c r="AC251" s="46">
        <f t="shared" si="26"/>
        <v>90501</v>
      </c>
      <c r="AD251" s="41"/>
      <c r="AE251" s="66">
        <v>1235000</v>
      </c>
      <c r="AF251" s="66">
        <v>135000</v>
      </c>
      <c r="AG251" s="66">
        <v>158217</v>
      </c>
      <c r="AH251" s="66">
        <v>0</v>
      </c>
      <c r="AI251" s="53">
        <f t="shared" si="27"/>
        <v>1528217</v>
      </c>
      <c r="AJ251" s="66">
        <v>0</v>
      </c>
      <c r="AK251" s="53">
        <f t="shared" si="28"/>
        <v>1528217</v>
      </c>
      <c r="AL251" s="41"/>
      <c r="AM251" s="89"/>
      <c r="AN251" s="41"/>
    </row>
    <row r="252" spans="1:40" ht="22.5" customHeight="1">
      <c r="A252" s="4">
        <f t="shared" si="30"/>
        <v>248</v>
      </c>
      <c r="B252" s="43" t="s">
        <v>316</v>
      </c>
      <c r="C252" s="43">
        <v>9803</v>
      </c>
      <c r="D252" s="65" t="s">
        <v>197</v>
      </c>
      <c r="E252" s="51">
        <f t="shared" si="31"/>
      </c>
      <c r="F252" s="143" t="s">
        <v>327</v>
      </c>
      <c r="G252" s="74">
        <v>30639</v>
      </c>
      <c r="H252" s="66">
        <v>0</v>
      </c>
      <c r="I252" s="66">
        <v>11250</v>
      </c>
      <c r="J252" s="66">
        <v>0</v>
      </c>
      <c r="K252" s="66">
        <v>1307</v>
      </c>
      <c r="L252" s="66">
        <v>0</v>
      </c>
      <c r="M252" s="66">
        <v>0</v>
      </c>
      <c r="N252" s="66">
        <v>107</v>
      </c>
      <c r="O252" s="66">
        <v>0</v>
      </c>
      <c r="P252" s="66">
        <v>3080</v>
      </c>
      <c r="Q252" s="53">
        <f t="shared" si="24"/>
        <v>46383</v>
      </c>
      <c r="R252" s="28"/>
      <c r="S252" s="66">
        <v>11729</v>
      </c>
      <c r="T252" s="66">
        <v>0</v>
      </c>
      <c r="U252" s="66">
        <v>0</v>
      </c>
      <c r="V252" s="66">
        <v>0</v>
      </c>
      <c r="W252" s="66">
        <v>7991</v>
      </c>
      <c r="X252" s="66">
        <v>2508</v>
      </c>
      <c r="Y252" s="66">
        <v>11850</v>
      </c>
      <c r="Z252" s="66">
        <v>0</v>
      </c>
      <c r="AA252" s="66">
        <v>7563</v>
      </c>
      <c r="AB252" s="48">
        <f t="shared" si="25"/>
        <v>41641</v>
      </c>
      <c r="AC252" s="46">
        <f t="shared" si="26"/>
        <v>4742</v>
      </c>
      <c r="AD252" s="41"/>
      <c r="AE252" s="66">
        <v>0</v>
      </c>
      <c r="AF252" s="66">
        <v>0</v>
      </c>
      <c r="AG252" s="66">
        <v>14455</v>
      </c>
      <c r="AH252" s="66">
        <v>0</v>
      </c>
      <c r="AI252" s="53">
        <f t="shared" si="27"/>
        <v>14455</v>
      </c>
      <c r="AJ252" s="66">
        <v>0</v>
      </c>
      <c r="AK252" s="53">
        <f t="shared" si="28"/>
        <v>14455</v>
      </c>
      <c r="AL252" s="41"/>
      <c r="AM252" s="89"/>
      <c r="AN252" s="41"/>
    </row>
    <row r="253" spans="1:40" ht="22.5" customHeight="1">
      <c r="A253" s="4">
        <f t="shared" si="30"/>
        <v>249</v>
      </c>
      <c r="B253" s="43" t="s">
        <v>316</v>
      </c>
      <c r="C253" s="43">
        <v>9760</v>
      </c>
      <c r="D253" s="65" t="s">
        <v>178</v>
      </c>
      <c r="E253" s="51">
        <f t="shared" si="31"/>
        <v>1</v>
      </c>
      <c r="F253" s="143" t="s">
        <v>326</v>
      </c>
      <c r="G253" s="74">
        <v>61781</v>
      </c>
      <c r="H253" s="66">
        <v>0</v>
      </c>
      <c r="I253" s="66">
        <v>800</v>
      </c>
      <c r="J253" s="66">
        <v>0</v>
      </c>
      <c r="K253" s="66">
        <v>0</v>
      </c>
      <c r="L253" s="66">
        <v>0</v>
      </c>
      <c r="M253" s="66">
        <v>10404</v>
      </c>
      <c r="N253" s="66">
        <v>12</v>
      </c>
      <c r="O253" s="66">
        <v>0</v>
      </c>
      <c r="P253" s="66">
        <v>4132</v>
      </c>
      <c r="Q253" s="53">
        <f t="shared" si="24"/>
        <v>77129</v>
      </c>
      <c r="R253" s="12"/>
      <c r="S253" s="66">
        <v>6593</v>
      </c>
      <c r="T253" s="66">
        <v>7771</v>
      </c>
      <c r="U253" s="66"/>
      <c r="V253" s="66">
        <v>10696</v>
      </c>
      <c r="W253" s="66"/>
      <c r="X253" s="66">
        <v>8290</v>
      </c>
      <c r="Y253" s="66">
        <v>300</v>
      </c>
      <c r="Z253" s="66">
        <v>2197</v>
      </c>
      <c r="AA253" s="66">
        <v>8092</v>
      </c>
      <c r="AB253" s="48">
        <f t="shared" si="25"/>
        <v>43939</v>
      </c>
      <c r="AC253" s="46">
        <f t="shared" si="26"/>
        <v>33190</v>
      </c>
      <c r="AD253" s="41"/>
      <c r="AE253" s="66">
        <v>2655000</v>
      </c>
      <c r="AF253" s="66">
        <v>84000</v>
      </c>
      <c r="AG253" s="66">
        <v>123704</v>
      </c>
      <c r="AH253" s="66">
        <v>1096</v>
      </c>
      <c r="AI253" s="53">
        <f t="shared" si="27"/>
        <v>2863800</v>
      </c>
      <c r="AJ253" s="66">
        <v>1057</v>
      </c>
      <c r="AK253" s="53">
        <f t="shared" si="28"/>
        <v>2862743</v>
      </c>
      <c r="AL253" s="41"/>
      <c r="AM253" s="89"/>
      <c r="AN253" s="41"/>
    </row>
    <row r="254" spans="1:40" ht="22.5" customHeight="1">
      <c r="A254" s="4">
        <f t="shared" si="30"/>
        <v>250</v>
      </c>
      <c r="B254" s="43" t="s">
        <v>316</v>
      </c>
      <c r="C254" s="43">
        <v>9786</v>
      </c>
      <c r="D254" s="65" t="s">
        <v>193</v>
      </c>
      <c r="E254" s="51">
        <f t="shared" si="31"/>
      </c>
      <c r="F254" s="143" t="s">
        <v>327</v>
      </c>
      <c r="G254" s="74">
        <v>13444</v>
      </c>
      <c r="H254" s="66">
        <v>75</v>
      </c>
      <c r="I254" s="66">
        <v>0</v>
      </c>
      <c r="J254" s="66">
        <v>0</v>
      </c>
      <c r="K254" s="66">
        <v>200</v>
      </c>
      <c r="L254" s="66">
        <v>0</v>
      </c>
      <c r="M254" s="66">
        <v>507</v>
      </c>
      <c r="N254" s="66">
        <v>6135</v>
      </c>
      <c r="O254" s="66">
        <v>77</v>
      </c>
      <c r="P254" s="66">
        <v>188</v>
      </c>
      <c r="Q254" s="53">
        <f t="shared" si="24"/>
        <v>20626</v>
      </c>
      <c r="R254" s="12"/>
      <c r="S254" s="66">
        <v>5751</v>
      </c>
      <c r="T254" s="66">
        <v>0</v>
      </c>
      <c r="U254" s="66">
        <v>0</v>
      </c>
      <c r="V254" s="66">
        <v>0</v>
      </c>
      <c r="W254" s="66">
        <v>767</v>
      </c>
      <c r="X254" s="66">
        <v>10487</v>
      </c>
      <c r="Y254" s="66">
        <v>79</v>
      </c>
      <c r="Z254" s="66">
        <v>0</v>
      </c>
      <c r="AA254" s="66">
        <v>338</v>
      </c>
      <c r="AB254" s="48">
        <f t="shared" si="25"/>
        <v>17422</v>
      </c>
      <c r="AC254" s="46">
        <f t="shared" si="26"/>
        <v>3204</v>
      </c>
      <c r="AD254" s="41"/>
      <c r="AE254" s="66">
        <v>355000</v>
      </c>
      <c r="AF254" s="66">
        <v>3884</v>
      </c>
      <c r="AG254" s="66">
        <v>199362</v>
      </c>
      <c r="AH254" s="66">
        <v>0</v>
      </c>
      <c r="AI254" s="53">
        <f t="shared" si="27"/>
        <v>558246</v>
      </c>
      <c r="AJ254" s="66">
        <v>15000</v>
      </c>
      <c r="AK254" s="53">
        <f t="shared" si="28"/>
        <v>543246</v>
      </c>
      <c r="AL254" s="41"/>
      <c r="AM254" s="89"/>
      <c r="AN254" s="41"/>
    </row>
    <row r="255" spans="1:40" ht="22.5" customHeight="1">
      <c r="A255" s="4">
        <f t="shared" si="30"/>
        <v>251</v>
      </c>
      <c r="B255" s="43" t="s">
        <v>316</v>
      </c>
      <c r="C255" s="43">
        <v>9804</v>
      </c>
      <c r="D255" s="65" t="s">
        <v>198</v>
      </c>
      <c r="E255" s="51">
        <f t="shared" si="31"/>
        <v>1</v>
      </c>
      <c r="F255" s="143" t="s">
        <v>326</v>
      </c>
      <c r="G255" s="74">
        <v>62293</v>
      </c>
      <c r="H255" s="66">
        <v>0</v>
      </c>
      <c r="I255" s="66">
        <v>0</v>
      </c>
      <c r="J255" s="66"/>
      <c r="K255" s="66">
        <v>0</v>
      </c>
      <c r="L255" s="66">
        <v>0</v>
      </c>
      <c r="M255" s="66">
        <v>0</v>
      </c>
      <c r="N255" s="66">
        <v>769</v>
      </c>
      <c r="O255" s="66">
        <v>949</v>
      </c>
      <c r="P255" s="66">
        <v>0</v>
      </c>
      <c r="Q255" s="53">
        <f t="shared" si="24"/>
        <v>64011</v>
      </c>
      <c r="R255" s="28"/>
      <c r="S255" s="66">
        <v>51555</v>
      </c>
      <c r="T255" s="66">
        <v>1826</v>
      </c>
      <c r="U255" s="66">
        <v>6445</v>
      </c>
      <c r="V255" s="66"/>
      <c r="W255" s="66">
        <v>8057</v>
      </c>
      <c r="X255" s="66">
        <v>1271</v>
      </c>
      <c r="Y255" s="66">
        <v>6257</v>
      </c>
      <c r="Z255" s="66">
        <v>0</v>
      </c>
      <c r="AA255" s="66">
        <v>2140</v>
      </c>
      <c r="AB255" s="48">
        <f t="shared" si="25"/>
        <v>77551</v>
      </c>
      <c r="AC255" s="46">
        <f t="shared" si="26"/>
        <v>-13540</v>
      </c>
      <c r="AD255" s="41"/>
      <c r="AE255" s="66">
        <v>915605</v>
      </c>
      <c r="AF255" s="66">
        <v>8644</v>
      </c>
      <c r="AG255" s="66">
        <v>46605</v>
      </c>
      <c r="AH255" s="66">
        <v>0</v>
      </c>
      <c r="AI255" s="53">
        <f t="shared" si="27"/>
        <v>970854</v>
      </c>
      <c r="AJ255" s="66">
        <v>0</v>
      </c>
      <c r="AK255" s="53">
        <f t="shared" si="28"/>
        <v>970854</v>
      </c>
      <c r="AL255" s="41"/>
      <c r="AM255" s="89"/>
      <c r="AN255" s="41"/>
    </row>
    <row r="256" spans="1:40" ht="22.5" customHeight="1">
      <c r="A256" s="4">
        <f t="shared" si="30"/>
        <v>252</v>
      </c>
      <c r="B256" s="43" t="s">
        <v>316</v>
      </c>
      <c r="C256" s="43">
        <v>9787</v>
      </c>
      <c r="D256" s="65" t="s">
        <v>187</v>
      </c>
      <c r="E256" s="51">
        <f t="shared" si="31"/>
      </c>
      <c r="F256" s="143" t="s">
        <v>327</v>
      </c>
      <c r="G256" s="74">
        <v>13209</v>
      </c>
      <c r="H256" s="66">
        <v>139</v>
      </c>
      <c r="I256" s="66">
        <v>0</v>
      </c>
      <c r="J256" s="66">
        <v>0</v>
      </c>
      <c r="K256" s="66">
        <v>0</v>
      </c>
      <c r="L256" s="66">
        <v>0</v>
      </c>
      <c r="M256" s="66">
        <v>1574</v>
      </c>
      <c r="N256" s="66">
        <v>20620</v>
      </c>
      <c r="O256" s="66">
        <v>0</v>
      </c>
      <c r="P256" s="66">
        <v>5628</v>
      </c>
      <c r="Q256" s="53">
        <f t="shared" si="24"/>
        <v>41170</v>
      </c>
      <c r="R256" s="10"/>
      <c r="S256" s="66">
        <v>10901</v>
      </c>
      <c r="T256" s="66">
        <v>0</v>
      </c>
      <c r="U256" s="66">
        <v>11</v>
      </c>
      <c r="V256" s="66">
        <v>0</v>
      </c>
      <c r="W256" s="66">
        <v>26777</v>
      </c>
      <c r="X256" s="66">
        <v>9039</v>
      </c>
      <c r="Y256" s="66">
        <v>139</v>
      </c>
      <c r="Z256" s="66">
        <v>0</v>
      </c>
      <c r="AA256" s="66">
        <v>930</v>
      </c>
      <c r="AB256" s="48">
        <f t="shared" si="25"/>
        <v>47797</v>
      </c>
      <c r="AC256" s="46">
        <f t="shared" si="26"/>
        <v>-6627</v>
      </c>
      <c r="AD256" s="41"/>
      <c r="AE256" s="66">
        <v>535000</v>
      </c>
      <c r="AF256" s="66">
        <v>0</v>
      </c>
      <c r="AG256" s="66">
        <v>462597</v>
      </c>
      <c r="AH256" s="66">
        <v>4808</v>
      </c>
      <c r="AI256" s="53">
        <f t="shared" si="27"/>
        <v>1002405</v>
      </c>
      <c r="AJ256" s="66">
        <v>1394</v>
      </c>
      <c r="AK256" s="53">
        <f t="shared" si="28"/>
        <v>1001011</v>
      </c>
      <c r="AL256" s="41"/>
      <c r="AM256" s="89"/>
      <c r="AN256" s="41"/>
    </row>
    <row r="257" spans="1:40" ht="22.5" customHeight="1">
      <c r="A257" s="4">
        <f t="shared" si="30"/>
        <v>253</v>
      </c>
      <c r="B257" s="43" t="s">
        <v>316</v>
      </c>
      <c r="C257" s="43">
        <v>9762</v>
      </c>
      <c r="D257" s="65" t="s">
        <v>208</v>
      </c>
      <c r="E257" s="51">
        <f t="shared" si="31"/>
      </c>
      <c r="F257" s="143" t="s">
        <v>327</v>
      </c>
      <c r="G257" s="74">
        <v>13750</v>
      </c>
      <c r="H257" s="66">
        <v>1084</v>
      </c>
      <c r="I257" s="66">
        <v>0</v>
      </c>
      <c r="J257" s="66">
        <v>0</v>
      </c>
      <c r="K257" s="66">
        <v>0</v>
      </c>
      <c r="L257" s="66">
        <v>0</v>
      </c>
      <c r="M257" s="66">
        <v>0</v>
      </c>
      <c r="N257" s="66">
        <v>0</v>
      </c>
      <c r="O257" s="66">
        <v>603</v>
      </c>
      <c r="P257" s="66">
        <v>8796</v>
      </c>
      <c r="Q257" s="53">
        <f t="shared" si="24"/>
        <v>24233</v>
      </c>
      <c r="R257" s="10"/>
      <c r="S257" s="66">
        <v>0</v>
      </c>
      <c r="T257" s="66">
        <v>0</v>
      </c>
      <c r="U257" s="66">
        <v>0</v>
      </c>
      <c r="V257" s="66">
        <v>0</v>
      </c>
      <c r="W257" s="66">
        <v>12644</v>
      </c>
      <c r="X257" s="66">
        <v>4877</v>
      </c>
      <c r="Y257" s="66">
        <v>6605</v>
      </c>
      <c r="Z257" s="66">
        <v>0</v>
      </c>
      <c r="AA257" s="66">
        <v>0</v>
      </c>
      <c r="AB257" s="48">
        <f t="shared" si="25"/>
        <v>24126</v>
      </c>
      <c r="AC257" s="46">
        <f t="shared" si="26"/>
        <v>107</v>
      </c>
      <c r="AD257" s="41"/>
      <c r="AE257" s="66">
        <v>400000</v>
      </c>
      <c r="AF257" s="66">
        <v>5000</v>
      </c>
      <c r="AG257" s="66">
        <v>41414</v>
      </c>
      <c r="AH257" s="66">
        <v>0</v>
      </c>
      <c r="AI257" s="53">
        <f t="shared" si="27"/>
        <v>446414</v>
      </c>
      <c r="AJ257" s="66">
        <v>0</v>
      </c>
      <c r="AK257" s="53">
        <f t="shared" si="28"/>
        <v>446414</v>
      </c>
      <c r="AL257" s="41"/>
      <c r="AM257" s="89"/>
      <c r="AN257" s="41"/>
    </row>
    <row r="258" spans="1:40" ht="22.5" customHeight="1">
      <c r="A258" s="4">
        <f t="shared" si="30"/>
        <v>254</v>
      </c>
      <c r="B258" s="43" t="s">
        <v>316</v>
      </c>
      <c r="C258" s="43">
        <v>9818</v>
      </c>
      <c r="D258" s="65" t="s">
        <v>209</v>
      </c>
      <c r="E258" s="51">
        <f t="shared" si="31"/>
        <v>1</v>
      </c>
      <c r="F258" s="143" t="s">
        <v>326</v>
      </c>
      <c r="G258" s="74">
        <v>163883</v>
      </c>
      <c r="H258" s="66">
        <v>0</v>
      </c>
      <c r="I258" s="66">
        <v>6257</v>
      </c>
      <c r="J258" s="66">
        <v>0</v>
      </c>
      <c r="K258" s="66">
        <v>14500</v>
      </c>
      <c r="L258" s="66">
        <v>0</v>
      </c>
      <c r="M258" s="66">
        <v>121</v>
      </c>
      <c r="N258" s="66">
        <v>1319</v>
      </c>
      <c r="O258" s="66">
        <v>0</v>
      </c>
      <c r="P258" s="66">
        <v>0</v>
      </c>
      <c r="Q258" s="53">
        <f t="shared" si="24"/>
        <v>186080</v>
      </c>
      <c r="R258" s="10"/>
      <c r="S258" s="66">
        <v>56868</v>
      </c>
      <c r="T258" s="66">
        <v>0</v>
      </c>
      <c r="U258" s="66">
        <v>5204</v>
      </c>
      <c r="V258" s="66">
        <v>36547</v>
      </c>
      <c r="W258" s="66">
        <v>21717</v>
      </c>
      <c r="X258" s="66">
        <v>21045</v>
      </c>
      <c r="Y258" s="66">
        <v>9139</v>
      </c>
      <c r="Z258" s="66">
        <v>9970</v>
      </c>
      <c r="AA258" s="66">
        <v>1414</v>
      </c>
      <c r="AB258" s="48">
        <f t="shared" si="25"/>
        <v>161904</v>
      </c>
      <c r="AC258" s="46">
        <f t="shared" si="26"/>
        <v>24176</v>
      </c>
      <c r="AD258" s="41"/>
      <c r="AE258" s="66">
        <v>2098240</v>
      </c>
      <c r="AF258" s="66">
        <v>67883</v>
      </c>
      <c r="AG258" s="66">
        <v>40792</v>
      </c>
      <c r="AH258" s="66">
        <v>0</v>
      </c>
      <c r="AI258" s="53">
        <f t="shared" si="27"/>
        <v>2206915</v>
      </c>
      <c r="AJ258" s="66">
        <v>0</v>
      </c>
      <c r="AK258" s="53">
        <f t="shared" si="28"/>
        <v>2206915</v>
      </c>
      <c r="AL258" s="41"/>
      <c r="AM258" s="89"/>
      <c r="AN258" s="41"/>
    </row>
    <row r="259" spans="1:40" ht="22.5" customHeight="1">
      <c r="A259" s="4">
        <f t="shared" si="30"/>
        <v>255</v>
      </c>
      <c r="B259" s="43" t="s">
        <v>316</v>
      </c>
      <c r="C259" s="43">
        <v>9806</v>
      </c>
      <c r="D259" s="65" t="s">
        <v>200</v>
      </c>
      <c r="E259" s="51">
        <f t="shared" si="31"/>
        <v>1</v>
      </c>
      <c r="F259" s="143" t="s">
        <v>326</v>
      </c>
      <c r="G259" s="74">
        <v>29596</v>
      </c>
      <c r="H259" s="66">
        <v>0</v>
      </c>
      <c r="I259" s="66"/>
      <c r="J259" s="66">
        <v>0</v>
      </c>
      <c r="K259" s="66">
        <v>0</v>
      </c>
      <c r="L259" s="66">
        <v>0</v>
      </c>
      <c r="M259" s="66">
        <v>17481</v>
      </c>
      <c r="N259" s="66">
        <v>3456</v>
      </c>
      <c r="O259" s="66">
        <v>3402</v>
      </c>
      <c r="P259" s="66">
        <v>0</v>
      </c>
      <c r="Q259" s="53">
        <f t="shared" si="24"/>
        <v>53935</v>
      </c>
      <c r="R259" s="10"/>
      <c r="S259" s="66">
        <v>21412</v>
      </c>
      <c r="T259" s="66">
        <v>7020</v>
      </c>
      <c r="U259" s="66">
        <v>2193</v>
      </c>
      <c r="V259" s="66">
        <v>0</v>
      </c>
      <c r="W259" s="66">
        <v>37805</v>
      </c>
      <c r="X259" s="66">
        <v>4890</v>
      </c>
      <c r="Y259" s="66">
        <v>644</v>
      </c>
      <c r="Z259" s="66">
        <v>0</v>
      </c>
      <c r="AA259" s="66">
        <v>364</v>
      </c>
      <c r="AB259" s="48">
        <f t="shared" si="25"/>
        <v>74328</v>
      </c>
      <c r="AC259" s="46">
        <f t="shared" si="26"/>
        <v>-20393</v>
      </c>
      <c r="AD259" s="41"/>
      <c r="AE259" s="66">
        <v>651260</v>
      </c>
      <c r="AF259" s="66">
        <v>57</v>
      </c>
      <c r="AG259" s="66">
        <v>440265</v>
      </c>
      <c r="AH259" s="66">
        <v>115</v>
      </c>
      <c r="AI259" s="53">
        <f t="shared" si="27"/>
        <v>1091697</v>
      </c>
      <c r="AJ259" s="66">
        <v>1946</v>
      </c>
      <c r="AK259" s="53">
        <f t="shared" si="28"/>
        <v>1089751</v>
      </c>
      <c r="AL259" s="41"/>
      <c r="AM259" s="89"/>
      <c r="AN259" s="41"/>
    </row>
    <row r="260" spans="1:40" ht="22.5" customHeight="1">
      <c r="A260" s="4">
        <f t="shared" si="30"/>
        <v>256</v>
      </c>
      <c r="B260" s="43" t="s">
        <v>316</v>
      </c>
      <c r="C260" s="43">
        <v>9819</v>
      </c>
      <c r="D260" s="65" t="s">
        <v>210</v>
      </c>
      <c r="E260" s="51">
        <f t="shared" si="31"/>
      </c>
      <c r="F260" s="143" t="s">
        <v>327</v>
      </c>
      <c r="G260" s="74">
        <v>88373</v>
      </c>
      <c r="H260" s="66">
        <v>0</v>
      </c>
      <c r="I260" s="66">
        <v>21670</v>
      </c>
      <c r="J260" s="66">
        <v>0</v>
      </c>
      <c r="K260" s="66">
        <v>280</v>
      </c>
      <c r="L260" s="66">
        <v>0</v>
      </c>
      <c r="M260" s="66">
        <v>0</v>
      </c>
      <c r="N260" s="66">
        <v>1199</v>
      </c>
      <c r="O260" s="66">
        <v>0</v>
      </c>
      <c r="P260" s="66">
        <v>0</v>
      </c>
      <c r="Q260" s="53">
        <f aca="true" t="shared" si="32" ref="Q260:Q286">SUM(G260:P260)</f>
        <v>111522</v>
      </c>
      <c r="R260" s="12"/>
      <c r="S260" s="66">
        <v>56903</v>
      </c>
      <c r="T260" s="66">
        <v>0</v>
      </c>
      <c r="U260" s="66">
        <v>269</v>
      </c>
      <c r="V260" s="66">
        <v>12315</v>
      </c>
      <c r="W260" s="66">
        <v>15293</v>
      </c>
      <c r="X260" s="66">
        <v>20925</v>
      </c>
      <c r="Y260" s="66">
        <v>1200</v>
      </c>
      <c r="Z260" s="66">
        <v>21615</v>
      </c>
      <c r="AA260" s="66">
        <v>0</v>
      </c>
      <c r="AB260" s="48">
        <f aca="true" t="shared" si="33" ref="AB260:AB286">SUM(S260:AA260)</f>
        <v>128520</v>
      </c>
      <c r="AC260" s="46">
        <f aca="true" t="shared" si="34" ref="AC260:AC286">+Q260-AB260</f>
        <v>-16998</v>
      </c>
      <c r="AD260" s="41"/>
      <c r="AE260" s="66">
        <v>2244000</v>
      </c>
      <c r="AF260" s="66">
        <v>73000</v>
      </c>
      <c r="AG260" s="66">
        <v>37827</v>
      </c>
      <c r="AH260" s="66">
        <v>0</v>
      </c>
      <c r="AI260" s="53">
        <f aca="true" t="shared" si="35" ref="AI260:AI286">SUM(AE260:AH260)</f>
        <v>2354827</v>
      </c>
      <c r="AJ260" s="66">
        <v>0</v>
      </c>
      <c r="AK260" s="53">
        <f aca="true" t="shared" si="36" ref="AK260:AK286">+AI260-AJ260</f>
        <v>2354827</v>
      </c>
      <c r="AL260" s="41"/>
      <c r="AM260" s="89"/>
      <c r="AN260" s="41"/>
    </row>
    <row r="261" spans="1:40" ht="22.5" customHeight="1">
      <c r="A261" s="4">
        <f t="shared" si="30"/>
        <v>257</v>
      </c>
      <c r="B261" s="43" t="s">
        <v>316</v>
      </c>
      <c r="C261" s="43">
        <v>9842</v>
      </c>
      <c r="D261" s="65" t="s">
        <v>284</v>
      </c>
      <c r="E261" s="51">
        <f aca="true" t="shared" si="37" ref="E261:E271">IF(F261="y",1,"")</f>
        <v>1</v>
      </c>
      <c r="F261" s="143" t="s">
        <v>326</v>
      </c>
      <c r="G261" s="74">
        <v>77297</v>
      </c>
      <c r="H261" s="66">
        <v>655</v>
      </c>
      <c r="I261" s="66">
        <v>720</v>
      </c>
      <c r="J261" s="66">
        <v>115642</v>
      </c>
      <c r="K261" s="66">
        <v>0</v>
      </c>
      <c r="L261" s="66">
        <v>0</v>
      </c>
      <c r="M261" s="66">
        <v>2480</v>
      </c>
      <c r="N261" s="66">
        <v>1008</v>
      </c>
      <c r="O261" s="66">
        <v>2492</v>
      </c>
      <c r="P261" s="66">
        <v>18696</v>
      </c>
      <c r="Q261" s="53">
        <f t="shared" si="32"/>
        <v>218990</v>
      </c>
      <c r="R261" s="10"/>
      <c r="S261" s="66">
        <v>40544</v>
      </c>
      <c r="T261" s="66"/>
      <c r="U261" s="66">
        <v>7089</v>
      </c>
      <c r="V261" s="66">
        <v>826</v>
      </c>
      <c r="W261" s="66">
        <v>21244</v>
      </c>
      <c r="X261" s="66">
        <v>16376</v>
      </c>
      <c r="Y261" s="66">
        <v>10172</v>
      </c>
      <c r="Z261" s="66">
        <v>0</v>
      </c>
      <c r="AA261" s="66">
        <v>54600</v>
      </c>
      <c r="AB261" s="48">
        <f t="shared" si="33"/>
        <v>150851</v>
      </c>
      <c r="AC261" s="46">
        <f t="shared" si="34"/>
        <v>68139</v>
      </c>
      <c r="AD261" s="41"/>
      <c r="AE261" s="66">
        <v>1393056</v>
      </c>
      <c r="AF261" s="66">
        <v>2000</v>
      </c>
      <c r="AG261" s="66">
        <v>1867</v>
      </c>
      <c r="AH261" s="66">
        <v>0</v>
      </c>
      <c r="AI261" s="53">
        <f t="shared" si="35"/>
        <v>1396923</v>
      </c>
      <c r="AJ261" s="66">
        <v>0</v>
      </c>
      <c r="AK261" s="53">
        <f t="shared" si="36"/>
        <v>1396923</v>
      </c>
      <c r="AL261" s="41"/>
      <c r="AM261" s="89"/>
      <c r="AN261" s="41"/>
    </row>
    <row r="262" spans="1:53" ht="22.5" customHeight="1">
      <c r="A262" s="4">
        <f aca="true" t="shared" si="38" ref="A262:A286">+A261+1</f>
        <v>258</v>
      </c>
      <c r="B262" s="43" t="s">
        <v>316</v>
      </c>
      <c r="C262" s="43">
        <v>9856</v>
      </c>
      <c r="D262" s="65" t="s">
        <v>229</v>
      </c>
      <c r="E262" s="51">
        <f t="shared" si="37"/>
      </c>
      <c r="F262" s="143" t="s">
        <v>327</v>
      </c>
      <c r="G262" s="74">
        <v>93919</v>
      </c>
      <c r="H262" s="66">
        <v>0</v>
      </c>
      <c r="I262" s="66">
        <v>55979</v>
      </c>
      <c r="J262" s="66">
        <v>21632</v>
      </c>
      <c r="K262" s="66">
        <v>0</v>
      </c>
      <c r="L262" s="66">
        <v>5000</v>
      </c>
      <c r="M262" s="66">
        <v>10860</v>
      </c>
      <c r="N262" s="66">
        <v>31764</v>
      </c>
      <c r="O262" s="66">
        <v>30164</v>
      </c>
      <c r="P262" s="66">
        <v>3965</v>
      </c>
      <c r="Q262" s="53">
        <f t="shared" si="32"/>
        <v>253283</v>
      </c>
      <c r="R262" s="10"/>
      <c r="S262" s="66">
        <v>72967</v>
      </c>
      <c r="T262" s="66">
        <v>3758</v>
      </c>
      <c r="U262" s="66">
        <v>0</v>
      </c>
      <c r="V262" s="66">
        <v>70212</v>
      </c>
      <c r="W262" s="66">
        <v>18089</v>
      </c>
      <c r="X262" s="66">
        <v>36811</v>
      </c>
      <c r="Y262" s="66">
        <v>0</v>
      </c>
      <c r="Z262" s="66">
        <v>0</v>
      </c>
      <c r="AA262" s="66">
        <v>7744</v>
      </c>
      <c r="AB262" s="48">
        <f t="shared" si="33"/>
        <v>209581</v>
      </c>
      <c r="AC262" s="46">
        <f t="shared" si="34"/>
        <v>43702</v>
      </c>
      <c r="AD262" s="41"/>
      <c r="AE262" s="66">
        <v>2570505</v>
      </c>
      <c r="AF262" s="66">
        <v>175099</v>
      </c>
      <c r="AG262" s="66">
        <v>916675</v>
      </c>
      <c r="AH262" s="66">
        <v>14248</v>
      </c>
      <c r="AI262" s="53">
        <f t="shared" si="35"/>
        <v>3676527</v>
      </c>
      <c r="AJ262" s="66">
        <v>356474</v>
      </c>
      <c r="AK262" s="53">
        <f t="shared" si="36"/>
        <v>3320053</v>
      </c>
      <c r="AL262" s="41"/>
      <c r="AM262" s="89"/>
      <c r="AN262" s="41"/>
      <c r="BA262" s="47"/>
    </row>
    <row r="263" spans="1:40" ht="22.5" customHeight="1">
      <c r="A263" s="4">
        <f t="shared" si="38"/>
        <v>259</v>
      </c>
      <c r="B263" s="43" t="s">
        <v>316</v>
      </c>
      <c r="C263" s="43">
        <v>9761</v>
      </c>
      <c r="D263" s="65" t="s">
        <v>179</v>
      </c>
      <c r="E263" s="51">
        <f t="shared" si="37"/>
        <v>1</v>
      </c>
      <c r="F263" s="143" t="s">
        <v>326</v>
      </c>
      <c r="G263" s="74">
        <v>119102</v>
      </c>
      <c r="H263" s="66">
        <v>0</v>
      </c>
      <c r="I263" s="66"/>
      <c r="J263" s="66">
        <v>0</v>
      </c>
      <c r="K263" s="66">
        <v>15000</v>
      </c>
      <c r="L263" s="66">
        <v>1000</v>
      </c>
      <c r="M263" s="66">
        <v>12900</v>
      </c>
      <c r="N263" s="66">
        <v>4533</v>
      </c>
      <c r="O263" s="66">
        <v>40160</v>
      </c>
      <c r="P263" s="66">
        <v>7586</v>
      </c>
      <c r="Q263" s="53">
        <f t="shared" si="32"/>
        <v>200281</v>
      </c>
      <c r="R263" s="28"/>
      <c r="S263" s="66">
        <v>54144</v>
      </c>
      <c r="T263" s="66">
        <v>18200</v>
      </c>
      <c r="U263" s="66">
        <v>5544</v>
      </c>
      <c r="V263" s="66">
        <v>43507</v>
      </c>
      <c r="W263" s="66">
        <v>14710</v>
      </c>
      <c r="X263" s="66">
        <v>29594</v>
      </c>
      <c r="Y263" s="66">
        <v>4525</v>
      </c>
      <c r="Z263" s="66">
        <v>606</v>
      </c>
      <c r="AA263" s="66">
        <v>0</v>
      </c>
      <c r="AB263" s="48">
        <f t="shared" si="33"/>
        <v>170830</v>
      </c>
      <c r="AC263" s="46">
        <f t="shared" si="34"/>
        <v>29451</v>
      </c>
      <c r="AD263" s="41"/>
      <c r="AE263" s="66">
        <v>0</v>
      </c>
      <c r="AF263" s="66">
        <v>0</v>
      </c>
      <c r="AG263" s="66">
        <v>150405</v>
      </c>
      <c r="AH263" s="66">
        <v>2443</v>
      </c>
      <c r="AI263" s="53">
        <f t="shared" si="35"/>
        <v>152848</v>
      </c>
      <c r="AJ263" s="66">
        <v>0</v>
      </c>
      <c r="AK263" s="53">
        <f t="shared" si="36"/>
        <v>152848</v>
      </c>
      <c r="AL263" s="41"/>
      <c r="AM263" s="89"/>
      <c r="AN263" s="41"/>
    </row>
    <row r="264" spans="1:40" ht="22.5" customHeight="1">
      <c r="A264" s="4">
        <f t="shared" si="38"/>
        <v>260</v>
      </c>
      <c r="B264" s="43" t="s">
        <v>316</v>
      </c>
      <c r="C264" s="43">
        <v>9834</v>
      </c>
      <c r="D264" s="65" t="s">
        <v>224</v>
      </c>
      <c r="E264" s="51">
        <f t="shared" si="37"/>
        <v>1</v>
      </c>
      <c r="F264" s="143" t="s">
        <v>326</v>
      </c>
      <c r="G264" s="74">
        <v>19854</v>
      </c>
      <c r="H264" s="66">
        <v>0</v>
      </c>
      <c r="I264" s="66">
        <v>0</v>
      </c>
      <c r="J264" s="66">
        <v>0</v>
      </c>
      <c r="K264" s="66">
        <v>2000</v>
      </c>
      <c r="L264" s="66">
        <v>0</v>
      </c>
      <c r="M264" s="66">
        <v>481</v>
      </c>
      <c r="N264" s="66">
        <v>3768</v>
      </c>
      <c r="O264" s="66"/>
      <c r="P264" s="66">
        <v>800</v>
      </c>
      <c r="Q264" s="53">
        <f t="shared" si="32"/>
        <v>26903</v>
      </c>
      <c r="R264" s="10"/>
      <c r="S264" s="66">
        <v>30589</v>
      </c>
      <c r="T264" s="66">
        <v>0</v>
      </c>
      <c r="U264" s="66">
        <v>4396</v>
      </c>
      <c r="V264" s="66">
        <v>0</v>
      </c>
      <c r="W264" s="66">
        <v>17300</v>
      </c>
      <c r="X264" s="66">
        <v>1257</v>
      </c>
      <c r="Y264" s="66">
        <v>500</v>
      </c>
      <c r="Z264" s="66">
        <v>1258</v>
      </c>
      <c r="AA264" s="66">
        <v>6258</v>
      </c>
      <c r="AB264" s="48">
        <f t="shared" si="33"/>
        <v>61558</v>
      </c>
      <c r="AC264" s="46">
        <f t="shared" si="34"/>
        <v>-34655</v>
      </c>
      <c r="AD264" s="41"/>
      <c r="AE264" s="66">
        <v>0</v>
      </c>
      <c r="AF264" s="66">
        <v>0</v>
      </c>
      <c r="AG264" s="66">
        <v>83860</v>
      </c>
      <c r="AH264" s="66"/>
      <c r="AI264" s="53">
        <f t="shared" si="35"/>
        <v>83860</v>
      </c>
      <c r="AJ264" s="66">
        <v>0</v>
      </c>
      <c r="AK264" s="53">
        <f t="shared" si="36"/>
        <v>83860</v>
      </c>
      <c r="AL264" s="41"/>
      <c r="AM264" s="89"/>
      <c r="AN264" s="41"/>
    </row>
    <row r="265" spans="1:40" ht="22.5" customHeight="1">
      <c r="A265" s="4">
        <f t="shared" si="38"/>
        <v>261</v>
      </c>
      <c r="B265" s="43" t="s">
        <v>316</v>
      </c>
      <c r="C265" s="43">
        <v>9791</v>
      </c>
      <c r="D265" s="65" t="s">
        <v>188</v>
      </c>
      <c r="E265" s="51">
        <f t="shared" si="37"/>
        <v>1</v>
      </c>
      <c r="F265" s="143" t="s">
        <v>326</v>
      </c>
      <c r="G265" s="74">
        <v>15839</v>
      </c>
      <c r="H265" s="66">
        <v>1863</v>
      </c>
      <c r="I265" s="66">
        <v>0</v>
      </c>
      <c r="J265" s="66">
        <v>0</v>
      </c>
      <c r="K265" s="66">
        <v>0</v>
      </c>
      <c r="L265" s="66">
        <v>0</v>
      </c>
      <c r="M265" s="66">
        <v>135</v>
      </c>
      <c r="N265" s="66">
        <v>4831</v>
      </c>
      <c r="O265" s="66">
        <v>1734</v>
      </c>
      <c r="P265" s="66"/>
      <c r="Q265" s="53">
        <f t="shared" si="32"/>
        <v>24402</v>
      </c>
      <c r="R265" s="10"/>
      <c r="S265" s="66">
        <v>0</v>
      </c>
      <c r="T265" s="66">
        <v>0</v>
      </c>
      <c r="U265" s="66">
        <v>0</v>
      </c>
      <c r="V265" s="66">
        <v>7267</v>
      </c>
      <c r="W265" s="66">
        <v>11955</v>
      </c>
      <c r="X265" s="66">
        <v>4873</v>
      </c>
      <c r="Y265" s="66">
        <v>0</v>
      </c>
      <c r="Z265" s="66">
        <v>0</v>
      </c>
      <c r="AA265" s="66">
        <v>2898</v>
      </c>
      <c r="AB265" s="48">
        <f t="shared" si="33"/>
        <v>26993</v>
      </c>
      <c r="AC265" s="46">
        <f t="shared" si="34"/>
        <v>-2591</v>
      </c>
      <c r="AD265" s="41"/>
      <c r="AE265" s="66">
        <v>275000</v>
      </c>
      <c r="AF265" s="66"/>
      <c r="AG265" s="66">
        <v>195231</v>
      </c>
      <c r="AH265" s="66">
        <v>0</v>
      </c>
      <c r="AI265" s="53">
        <f t="shared" si="35"/>
        <v>470231</v>
      </c>
      <c r="AJ265" s="66">
        <v>0</v>
      </c>
      <c r="AK265" s="53">
        <f t="shared" si="36"/>
        <v>470231</v>
      </c>
      <c r="AL265" s="41"/>
      <c r="AM265" s="89"/>
      <c r="AN265" s="41"/>
    </row>
    <row r="266" spans="1:53" ht="22.5" customHeight="1">
      <c r="A266" s="4">
        <f t="shared" si="38"/>
        <v>262</v>
      </c>
      <c r="B266" s="43" t="s">
        <v>316</v>
      </c>
      <c r="C266" s="43">
        <v>9756</v>
      </c>
      <c r="D266" s="65" t="s">
        <v>175</v>
      </c>
      <c r="E266" s="51">
        <f t="shared" si="37"/>
        <v>1</v>
      </c>
      <c r="F266" s="143" t="s">
        <v>326</v>
      </c>
      <c r="G266" s="74">
        <v>64942</v>
      </c>
      <c r="H266" s="66">
        <v>0</v>
      </c>
      <c r="I266" s="66">
        <v>816</v>
      </c>
      <c r="J266" s="66">
        <v>0</v>
      </c>
      <c r="K266" s="66">
        <v>6000</v>
      </c>
      <c r="L266" s="66">
        <v>500</v>
      </c>
      <c r="M266" s="66">
        <v>21489</v>
      </c>
      <c r="N266" s="66">
        <v>14225</v>
      </c>
      <c r="O266" s="66">
        <v>6808</v>
      </c>
      <c r="P266" s="66">
        <v>100</v>
      </c>
      <c r="Q266" s="53">
        <f t="shared" si="32"/>
        <v>114880</v>
      </c>
      <c r="R266" s="28"/>
      <c r="S266" s="66"/>
      <c r="T266" s="66"/>
      <c r="U266" s="66">
        <v>28534</v>
      </c>
      <c r="V266" s="66">
        <v>0</v>
      </c>
      <c r="W266" s="66">
        <v>19658</v>
      </c>
      <c r="X266" s="66">
        <v>14959</v>
      </c>
      <c r="Y266" s="66">
        <v>255</v>
      </c>
      <c r="Z266" s="66">
        <v>561</v>
      </c>
      <c r="AA266" s="66">
        <v>964</v>
      </c>
      <c r="AB266" s="48">
        <f t="shared" si="33"/>
        <v>64931</v>
      </c>
      <c r="AC266" s="46">
        <f t="shared" si="34"/>
        <v>49949</v>
      </c>
      <c r="AD266" s="41"/>
      <c r="AE266" s="66">
        <v>910000</v>
      </c>
      <c r="AF266" s="66">
        <v>182000</v>
      </c>
      <c r="AG266" s="66">
        <v>360448</v>
      </c>
      <c r="AH266" s="66">
        <v>1156</v>
      </c>
      <c r="AI266" s="53">
        <f t="shared" si="35"/>
        <v>1453604</v>
      </c>
      <c r="AJ266" s="66">
        <v>0</v>
      </c>
      <c r="AK266" s="53">
        <f t="shared" si="36"/>
        <v>1453604</v>
      </c>
      <c r="AL266" s="41"/>
      <c r="AM266" s="89"/>
      <c r="AN266" s="41"/>
      <c r="BA266" s="20"/>
    </row>
    <row r="267" spans="1:40" ht="22.5" customHeight="1">
      <c r="A267" s="4">
        <f t="shared" si="38"/>
        <v>263</v>
      </c>
      <c r="B267" s="43" t="s">
        <v>316</v>
      </c>
      <c r="C267" s="43">
        <v>9854</v>
      </c>
      <c r="D267" s="65" t="s">
        <v>304</v>
      </c>
      <c r="E267" s="51">
        <f t="shared" si="37"/>
      </c>
      <c r="F267" s="143" t="s">
        <v>327</v>
      </c>
      <c r="G267" s="74">
        <v>145923</v>
      </c>
      <c r="H267" s="66">
        <v>178</v>
      </c>
      <c r="I267" s="66">
        <v>770</v>
      </c>
      <c r="J267" s="66">
        <v>401875</v>
      </c>
      <c r="K267" s="66">
        <v>0</v>
      </c>
      <c r="L267" s="66">
        <v>0</v>
      </c>
      <c r="M267" s="66">
        <v>18354</v>
      </c>
      <c r="N267" s="66">
        <v>11470</v>
      </c>
      <c r="O267" s="66">
        <v>16671</v>
      </c>
      <c r="P267" s="66">
        <v>4029</v>
      </c>
      <c r="Q267" s="53">
        <f t="shared" si="32"/>
        <v>599270</v>
      </c>
      <c r="R267" s="12"/>
      <c r="S267" s="66">
        <v>77323</v>
      </c>
      <c r="T267" s="66">
        <v>0</v>
      </c>
      <c r="U267" s="66">
        <v>0</v>
      </c>
      <c r="V267" s="66">
        <v>36783</v>
      </c>
      <c r="W267" s="66">
        <v>47903</v>
      </c>
      <c r="X267" s="66">
        <v>58011</v>
      </c>
      <c r="Y267" s="66">
        <v>7623</v>
      </c>
      <c r="Z267" s="66">
        <v>0</v>
      </c>
      <c r="AA267" s="66">
        <v>0</v>
      </c>
      <c r="AB267" s="48">
        <f t="shared" si="33"/>
        <v>227643</v>
      </c>
      <c r="AC267" s="46">
        <f t="shared" si="34"/>
        <v>371627</v>
      </c>
      <c r="AD267" s="41"/>
      <c r="AE267" s="66">
        <v>6030000</v>
      </c>
      <c r="AF267" s="66">
        <v>412000</v>
      </c>
      <c r="AG267" s="66">
        <v>300178</v>
      </c>
      <c r="AH267" s="66">
        <v>5887</v>
      </c>
      <c r="AI267" s="53">
        <f t="shared" si="35"/>
        <v>6748065</v>
      </c>
      <c r="AJ267" s="66">
        <v>4700</v>
      </c>
      <c r="AK267" s="53">
        <f t="shared" si="36"/>
        <v>6743365</v>
      </c>
      <c r="AL267" s="41"/>
      <c r="AM267" s="89"/>
      <c r="AN267" s="41"/>
    </row>
    <row r="268" spans="1:53" ht="22.5" customHeight="1">
      <c r="A268" s="4">
        <f t="shared" si="38"/>
        <v>264</v>
      </c>
      <c r="B268" s="43" t="s">
        <v>316</v>
      </c>
      <c r="C268" s="43">
        <v>9845</v>
      </c>
      <c r="D268" s="65" t="s">
        <v>225</v>
      </c>
      <c r="E268" s="51">
        <f t="shared" si="37"/>
        <v>1</v>
      </c>
      <c r="F268" s="143" t="s">
        <v>326</v>
      </c>
      <c r="G268" s="74">
        <v>35468</v>
      </c>
      <c r="H268" s="66">
        <v>0</v>
      </c>
      <c r="I268" s="66">
        <v>0</v>
      </c>
      <c r="J268" s="66">
        <v>0</v>
      </c>
      <c r="K268" s="66">
        <v>0</v>
      </c>
      <c r="L268" s="66">
        <v>0</v>
      </c>
      <c r="M268" s="66">
        <v>11008</v>
      </c>
      <c r="N268" s="66">
        <v>6928</v>
      </c>
      <c r="O268" s="66">
        <v>0</v>
      </c>
      <c r="P268" s="66">
        <v>0</v>
      </c>
      <c r="Q268" s="53">
        <f t="shared" si="32"/>
        <v>53404</v>
      </c>
      <c r="R268" s="10"/>
      <c r="S268" s="66">
        <v>0</v>
      </c>
      <c r="T268" s="66">
        <v>0</v>
      </c>
      <c r="U268" s="66">
        <v>9209</v>
      </c>
      <c r="V268" s="66">
        <v>0</v>
      </c>
      <c r="W268" s="66">
        <v>7788</v>
      </c>
      <c r="X268" s="66">
        <v>7468</v>
      </c>
      <c r="Y268" s="66">
        <v>2531</v>
      </c>
      <c r="Z268" s="66">
        <v>28120</v>
      </c>
      <c r="AA268" s="66">
        <v>0</v>
      </c>
      <c r="AB268" s="48">
        <f t="shared" si="33"/>
        <v>55116</v>
      </c>
      <c r="AC268" s="46">
        <f t="shared" si="34"/>
        <v>-1712</v>
      </c>
      <c r="AD268" s="41"/>
      <c r="AE268" s="66">
        <v>440000</v>
      </c>
      <c r="AF268" s="66">
        <v>3663</v>
      </c>
      <c r="AG268" s="66">
        <v>160236</v>
      </c>
      <c r="AH268" s="66">
        <v>0</v>
      </c>
      <c r="AI268" s="53">
        <f t="shared" si="35"/>
        <v>603899</v>
      </c>
      <c r="AJ268" s="66">
        <v>0</v>
      </c>
      <c r="AK268" s="53">
        <f t="shared" si="36"/>
        <v>603899</v>
      </c>
      <c r="AL268" s="41"/>
      <c r="AM268" s="89"/>
      <c r="AN268" s="41"/>
      <c r="BA268" s="47"/>
    </row>
    <row r="269" spans="1:56" ht="22.5" customHeight="1">
      <c r="A269" s="4">
        <f t="shared" si="38"/>
        <v>265</v>
      </c>
      <c r="B269" s="43" t="s">
        <v>316</v>
      </c>
      <c r="C269" s="43">
        <v>15719</v>
      </c>
      <c r="D269" s="65" t="s">
        <v>241</v>
      </c>
      <c r="E269" s="51">
        <f t="shared" si="37"/>
        <v>1</v>
      </c>
      <c r="F269" s="143" t="s">
        <v>326</v>
      </c>
      <c r="G269" s="74">
        <v>241729</v>
      </c>
      <c r="H269" s="66">
        <v>0</v>
      </c>
      <c r="I269" s="66">
        <v>1180</v>
      </c>
      <c r="J269" s="66">
        <v>0</v>
      </c>
      <c r="K269" s="66">
        <v>29150</v>
      </c>
      <c r="L269" s="66">
        <v>10000</v>
      </c>
      <c r="M269" s="66">
        <v>10460</v>
      </c>
      <c r="N269" s="66">
        <v>24737</v>
      </c>
      <c r="O269" s="66">
        <v>3281</v>
      </c>
      <c r="P269" s="66">
        <v>0</v>
      </c>
      <c r="Q269" s="53">
        <f t="shared" si="32"/>
        <v>320537</v>
      </c>
      <c r="R269" s="10"/>
      <c r="S269" s="66">
        <v>58525</v>
      </c>
      <c r="T269" s="66">
        <v>4421</v>
      </c>
      <c r="U269" s="66"/>
      <c r="V269" s="66">
        <v>138853</v>
      </c>
      <c r="W269" s="66">
        <v>33828</v>
      </c>
      <c r="X269" s="66">
        <v>108103</v>
      </c>
      <c r="Y269" s="66">
        <v>20035</v>
      </c>
      <c r="Z269" s="66">
        <v>0</v>
      </c>
      <c r="AA269" s="66">
        <v>0</v>
      </c>
      <c r="AB269" s="48">
        <f t="shared" si="33"/>
        <v>363765</v>
      </c>
      <c r="AC269" s="46">
        <f t="shared" si="34"/>
        <v>-43228</v>
      </c>
      <c r="AD269" s="41"/>
      <c r="AE269" s="66">
        <v>1878489</v>
      </c>
      <c r="AF269" s="66">
        <v>15719</v>
      </c>
      <c r="AG269" s="66">
        <v>493715</v>
      </c>
      <c r="AH269" s="66">
        <v>5152</v>
      </c>
      <c r="AI269" s="53">
        <f t="shared" si="35"/>
        <v>2393075</v>
      </c>
      <c r="AJ269" s="66">
        <v>21728</v>
      </c>
      <c r="AK269" s="53">
        <f t="shared" si="36"/>
        <v>2371347</v>
      </c>
      <c r="AL269" s="41"/>
      <c r="AM269" s="89"/>
      <c r="AN269" s="41"/>
      <c r="BA269" s="47"/>
      <c r="BB269" s="20"/>
      <c r="BC269" s="20"/>
      <c r="BD269" s="20"/>
    </row>
    <row r="270" spans="1:40" ht="22.5" customHeight="1">
      <c r="A270" s="4">
        <f t="shared" si="38"/>
        <v>266</v>
      </c>
      <c r="B270" s="43" t="s">
        <v>316</v>
      </c>
      <c r="C270" s="43">
        <v>9848</v>
      </c>
      <c r="D270" s="65" t="s">
        <v>226</v>
      </c>
      <c r="E270" s="51">
        <f t="shared" si="37"/>
        <v>1</v>
      </c>
      <c r="F270" s="143" t="s">
        <v>326</v>
      </c>
      <c r="G270" s="74">
        <v>31133</v>
      </c>
      <c r="H270" s="66">
        <v>0</v>
      </c>
      <c r="I270" s="66">
        <v>5000</v>
      </c>
      <c r="J270" s="66">
        <v>0</v>
      </c>
      <c r="K270" s="66">
        <v>1500</v>
      </c>
      <c r="L270" s="66">
        <v>0</v>
      </c>
      <c r="M270" s="66">
        <v>4043</v>
      </c>
      <c r="N270" s="66">
        <v>9697</v>
      </c>
      <c r="O270" s="66">
        <v>0</v>
      </c>
      <c r="P270" s="66">
        <v>2864</v>
      </c>
      <c r="Q270" s="53">
        <f t="shared" si="32"/>
        <v>54237</v>
      </c>
      <c r="R270" s="28"/>
      <c r="S270" s="66">
        <v>10491</v>
      </c>
      <c r="T270" s="66"/>
      <c r="U270" s="66">
        <v>4853</v>
      </c>
      <c r="V270" s="66">
        <v>0</v>
      </c>
      <c r="W270" s="66">
        <v>14261</v>
      </c>
      <c r="X270" s="66">
        <v>416</v>
      </c>
      <c r="Y270" s="66">
        <v>5718</v>
      </c>
      <c r="Z270" s="66">
        <v>6600</v>
      </c>
      <c r="AA270" s="66">
        <v>0</v>
      </c>
      <c r="AB270" s="48">
        <f t="shared" si="33"/>
        <v>42339</v>
      </c>
      <c r="AC270" s="46">
        <f t="shared" si="34"/>
        <v>11898</v>
      </c>
      <c r="AD270" s="41"/>
      <c r="AE270" s="66">
        <v>1880000</v>
      </c>
      <c r="AF270" s="66">
        <v>45000</v>
      </c>
      <c r="AG270" s="66">
        <v>168442</v>
      </c>
      <c r="AH270" s="66">
        <v>0</v>
      </c>
      <c r="AI270" s="53">
        <f t="shared" si="35"/>
        <v>2093442</v>
      </c>
      <c r="AJ270" s="66">
        <v>0</v>
      </c>
      <c r="AK270" s="53">
        <f t="shared" si="36"/>
        <v>2093442</v>
      </c>
      <c r="AL270" s="41"/>
      <c r="AM270" s="89"/>
      <c r="AN270" s="41"/>
    </row>
    <row r="271" spans="1:40" ht="22.5" customHeight="1">
      <c r="A271" s="4">
        <f t="shared" si="38"/>
        <v>267</v>
      </c>
      <c r="B271" s="43" t="s">
        <v>316</v>
      </c>
      <c r="C271" s="43">
        <v>9821</v>
      </c>
      <c r="D271" s="65" t="s">
        <v>211</v>
      </c>
      <c r="E271" s="51">
        <f t="shared" si="37"/>
        <v>1</v>
      </c>
      <c r="F271" s="143" t="s">
        <v>326</v>
      </c>
      <c r="G271" s="74">
        <v>63168</v>
      </c>
      <c r="H271" s="66">
        <v>93</v>
      </c>
      <c r="I271" s="66">
        <v>2569</v>
      </c>
      <c r="J271" s="66">
        <v>0</v>
      </c>
      <c r="K271" s="66">
        <v>0</v>
      </c>
      <c r="L271" s="66">
        <v>0</v>
      </c>
      <c r="M271" s="66">
        <v>6408</v>
      </c>
      <c r="N271" s="66">
        <v>523</v>
      </c>
      <c r="O271" s="66">
        <v>17846</v>
      </c>
      <c r="P271" s="66">
        <v>934</v>
      </c>
      <c r="Q271" s="53">
        <f t="shared" si="32"/>
        <v>91541</v>
      </c>
      <c r="R271" s="28"/>
      <c r="S271" s="66">
        <v>38840</v>
      </c>
      <c r="T271" s="66">
        <v>0</v>
      </c>
      <c r="U271" s="66">
        <v>3326</v>
      </c>
      <c r="V271" s="66">
        <v>256</v>
      </c>
      <c r="W271" s="66">
        <v>15758</v>
      </c>
      <c r="X271" s="66">
        <v>10599</v>
      </c>
      <c r="Y271" s="66">
        <v>2541</v>
      </c>
      <c r="Z271" s="66">
        <v>1068</v>
      </c>
      <c r="AA271" s="66"/>
      <c r="AB271" s="48">
        <f t="shared" si="33"/>
        <v>72388</v>
      </c>
      <c r="AC271" s="46">
        <f t="shared" si="34"/>
        <v>19153</v>
      </c>
      <c r="AD271" s="41"/>
      <c r="AE271" s="66">
        <v>477000</v>
      </c>
      <c r="AF271" s="66">
        <v>0</v>
      </c>
      <c r="AG271" s="66">
        <v>31008</v>
      </c>
      <c r="AH271" s="66">
        <v>0</v>
      </c>
      <c r="AI271" s="53">
        <f t="shared" si="35"/>
        <v>508008</v>
      </c>
      <c r="AJ271" s="66">
        <v>0</v>
      </c>
      <c r="AK271" s="53">
        <f t="shared" si="36"/>
        <v>508008</v>
      </c>
      <c r="AL271" s="41"/>
      <c r="AM271" s="89"/>
      <c r="AN271" s="41"/>
    </row>
    <row r="272" spans="1:38" ht="22.5" customHeight="1">
      <c r="A272" s="4">
        <f t="shared" si="38"/>
        <v>268</v>
      </c>
      <c r="B272" s="43" t="s">
        <v>320</v>
      </c>
      <c r="C272" s="43">
        <v>9490</v>
      </c>
      <c r="D272" s="65" t="s">
        <v>102</v>
      </c>
      <c r="E272" s="65"/>
      <c r="F272" s="66" t="s">
        <v>327</v>
      </c>
      <c r="G272" s="74">
        <v>0</v>
      </c>
      <c r="H272" s="66">
        <v>0</v>
      </c>
      <c r="I272" s="66">
        <v>0</v>
      </c>
      <c r="J272" s="66">
        <v>0</v>
      </c>
      <c r="K272" s="66">
        <v>0</v>
      </c>
      <c r="L272" s="66">
        <v>0</v>
      </c>
      <c r="M272" s="66">
        <v>0</v>
      </c>
      <c r="N272" s="66">
        <v>0</v>
      </c>
      <c r="O272" s="66">
        <v>0</v>
      </c>
      <c r="P272" s="66">
        <v>0</v>
      </c>
      <c r="Q272" s="53">
        <f t="shared" si="32"/>
        <v>0</v>
      </c>
      <c r="R272" s="28"/>
      <c r="S272" s="66">
        <v>0</v>
      </c>
      <c r="T272" s="66">
        <v>0</v>
      </c>
      <c r="U272" s="66">
        <v>0</v>
      </c>
      <c r="V272" s="66">
        <v>0</v>
      </c>
      <c r="W272" s="66">
        <v>0</v>
      </c>
      <c r="X272" s="66">
        <v>0</v>
      </c>
      <c r="Y272" s="66">
        <v>0</v>
      </c>
      <c r="Z272" s="66">
        <v>0</v>
      </c>
      <c r="AA272" s="66">
        <v>0</v>
      </c>
      <c r="AB272" s="48">
        <f t="shared" si="33"/>
        <v>0</v>
      </c>
      <c r="AC272" s="46">
        <f t="shared" si="34"/>
        <v>0</v>
      </c>
      <c r="AD272" s="41"/>
      <c r="AE272" s="66">
        <v>0</v>
      </c>
      <c r="AF272" s="66">
        <v>0</v>
      </c>
      <c r="AG272" s="66">
        <v>0</v>
      </c>
      <c r="AH272" s="66">
        <v>0</v>
      </c>
      <c r="AI272" s="53">
        <f t="shared" si="35"/>
        <v>0</v>
      </c>
      <c r="AJ272" s="66">
        <v>0</v>
      </c>
      <c r="AK272" s="53">
        <f t="shared" si="36"/>
        <v>0</v>
      </c>
      <c r="AL272" s="41"/>
    </row>
    <row r="273" spans="1:38" ht="22.5" customHeight="1">
      <c r="A273" s="4">
        <f t="shared" si="38"/>
        <v>269</v>
      </c>
      <c r="B273" s="43" t="s">
        <v>320</v>
      </c>
      <c r="C273" s="43">
        <v>9483</v>
      </c>
      <c r="D273" s="65" t="s">
        <v>91</v>
      </c>
      <c r="E273" s="65"/>
      <c r="F273" s="66" t="s">
        <v>327</v>
      </c>
      <c r="G273" s="74">
        <v>0</v>
      </c>
      <c r="H273" s="66">
        <v>0</v>
      </c>
      <c r="I273" s="66">
        <v>0</v>
      </c>
      <c r="J273" s="66">
        <v>0</v>
      </c>
      <c r="K273" s="66">
        <v>0</v>
      </c>
      <c r="L273" s="66">
        <v>0</v>
      </c>
      <c r="M273" s="66">
        <v>0</v>
      </c>
      <c r="N273" s="66">
        <v>0</v>
      </c>
      <c r="O273" s="66">
        <v>0</v>
      </c>
      <c r="P273" s="66">
        <v>0</v>
      </c>
      <c r="Q273" s="53">
        <f t="shared" si="32"/>
        <v>0</v>
      </c>
      <c r="R273" s="10"/>
      <c r="S273" s="66">
        <v>0</v>
      </c>
      <c r="T273" s="66">
        <v>0</v>
      </c>
      <c r="U273" s="66">
        <v>0</v>
      </c>
      <c r="V273" s="66">
        <v>0</v>
      </c>
      <c r="W273" s="66">
        <v>0</v>
      </c>
      <c r="X273" s="66">
        <v>0</v>
      </c>
      <c r="Y273" s="66">
        <v>0</v>
      </c>
      <c r="Z273" s="66">
        <v>0</v>
      </c>
      <c r="AA273" s="66">
        <v>0</v>
      </c>
      <c r="AB273" s="48">
        <f t="shared" si="33"/>
        <v>0</v>
      </c>
      <c r="AC273" s="46">
        <f t="shared" si="34"/>
        <v>0</v>
      </c>
      <c r="AD273" s="41"/>
      <c r="AE273" s="66">
        <v>0</v>
      </c>
      <c r="AF273" s="66">
        <v>0</v>
      </c>
      <c r="AG273" s="66">
        <v>0</v>
      </c>
      <c r="AH273" s="66">
        <v>0</v>
      </c>
      <c r="AI273" s="53">
        <f t="shared" si="35"/>
        <v>0</v>
      </c>
      <c r="AJ273" s="66">
        <v>0</v>
      </c>
      <c r="AK273" s="53">
        <f t="shared" si="36"/>
        <v>0</v>
      </c>
      <c r="AL273" s="41"/>
    </row>
    <row r="274" spans="1:56" s="20" customFormat="1" ht="22.5" customHeight="1">
      <c r="A274" s="4">
        <f t="shared" si="38"/>
        <v>270</v>
      </c>
      <c r="B274" s="43" t="s">
        <v>320</v>
      </c>
      <c r="C274" s="43">
        <v>9863</v>
      </c>
      <c r="D274" s="65" t="s">
        <v>321</v>
      </c>
      <c r="E274" s="65">
        <v>1</v>
      </c>
      <c r="F274" s="66" t="s">
        <v>327</v>
      </c>
      <c r="G274" s="74">
        <v>0</v>
      </c>
      <c r="H274" s="66">
        <v>0</v>
      </c>
      <c r="I274" s="66">
        <v>0</v>
      </c>
      <c r="J274" s="66">
        <v>0</v>
      </c>
      <c r="K274" s="66">
        <v>0</v>
      </c>
      <c r="L274" s="66">
        <v>0</v>
      </c>
      <c r="M274" s="66">
        <v>0</v>
      </c>
      <c r="N274" s="66">
        <v>0</v>
      </c>
      <c r="O274" s="66">
        <v>0</v>
      </c>
      <c r="P274" s="66">
        <v>0</v>
      </c>
      <c r="Q274" s="53">
        <f t="shared" si="32"/>
        <v>0</v>
      </c>
      <c r="R274" s="10"/>
      <c r="S274" s="66">
        <v>0</v>
      </c>
      <c r="T274" s="66">
        <v>0</v>
      </c>
      <c r="U274" s="66">
        <v>0</v>
      </c>
      <c r="V274" s="66">
        <v>0</v>
      </c>
      <c r="W274" s="66">
        <v>0</v>
      </c>
      <c r="X274" s="66">
        <v>0</v>
      </c>
      <c r="Y274" s="66">
        <v>0</v>
      </c>
      <c r="Z274" s="66">
        <v>0</v>
      </c>
      <c r="AA274" s="66">
        <v>0</v>
      </c>
      <c r="AB274" s="48">
        <f t="shared" si="33"/>
        <v>0</v>
      </c>
      <c r="AC274" s="46">
        <f t="shared" si="34"/>
        <v>0</v>
      </c>
      <c r="AD274" s="41"/>
      <c r="AE274" s="66">
        <v>0</v>
      </c>
      <c r="AF274" s="66">
        <v>0</v>
      </c>
      <c r="AG274" s="66">
        <v>0</v>
      </c>
      <c r="AH274" s="66">
        <v>0</v>
      </c>
      <c r="AI274" s="53">
        <f t="shared" si="35"/>
        <v>0</v>
      </c>
      <c r="AJ274" s="66">
        <v>0</v>
      </c>
      <c r="AK274" s="53">
        <f t="shared" si="36"/>
        <v>0</v>
      </c>
      <c r="AL274" s="41"/>
      <c r="AW274"/>
      <c r="BA274"/>
      <c r="BB274"/>
      <c r="BC274"/>
      <c r="BD274"/>
    </row>
    <row r="275" spans="1:56" s="86" customFormat="1" ht="22.5" customHeight="1">
      <c r="A275" s="4">
        <f t="shared" si="38"/>
        <v>271</v>
      </c>
      <c r="B275" s="43" t="s">
        <v>320</v>
      </c>
      <c r="C275" s="43">
        <v>9494</v>
      </c>
      <c r="D275" s="65" t="s">
        <v>92</v>
      </c>
      <c r="E275" s="65">
        <v>1</v>
      </c>
      <c r="F275" s="66" t="s">
        <v>327</v>
      </c>
      <c r="G275" s="74">
        <v>0</v>
      </c>
      <c r="H275" s="66">
        <v>0</v>
      </c>
      <c r="I275" s="66">
        <v>0</v>
      </c>
      <c r="J275" s="66">
        <v>0</v>
      </c>
      <c r="K275" s="66">
        <v>0</v>
      </c>
      <c r="L275" s="66">
        <v>0</v>
      </c>
      <c r="M275" s="66">
        <v>0</v>
      </c>
      <c r="N275" s="66">
        <v>0</v>
      </c>
      <c r="O275" s="66">
        <v>0</v>
      </c>
      <c r="P275" s="66">
        <v>0</v>
      </c>
      <c r="Q275" s="53">
        <f t="shared" si="32"/>
        <v>0</v>
      </c>
      <c r="R275" s="10"/>
      <c r="S275" s="66">
        <v>0</v>
      </c>
      <c r="T275" s="66">
        <v>0</v>
      </c>
      <c r="U275" s="66">
        <v>0</v>
      </c>
      <c r="V275" s="66">
        <v>0</v>
      </c>
      <c r="W275" s="66">
        <v>0</v>
      </c>
      <c r="X275" s="66">
        <v>0</v>
      </c>
      <c r="Y275" s="66">
        <v>0</v>
      </c>
      <c r="Z275" s="66">
        <v>0</v>
      </c>
      <c r="AA275" s="66">
        <v>0</v>
      </c>
      <c r="AB275" s="48">
        <f t="shared" si="33"/>
        <v>0</v>
      </c>
      <c r="AC275" s="46">
        <f t="shared" si="34"/>
        <v>0</v>
      </c>
      <c r="AD275" s="41"/>
      <c r="AE275" s="66">
        <v>0</v>
      </c>
      <c r="AF275" s="66">
        <v>0</v>
      </c>
      <c r="AG275" s="66">
        <v>0</v>
      </c>
      <c r="AH275" s="66">
        <v>0</v>
      </c>
      <c r="AI275" s="53">
        <f t="shared" si="35"/>
        <v>0</v>
      </c>
      <c r="AJ275" s="66">
        <v>0</v>
      </c>
      <c r="AK275" s="53">
        <f t="shared" si="36"/>
        <v>0</v>
      </c>
      <c r="AL275" s="41"/>
      <c r="AW275" s="47"/>
      <c r="BA275"/>
      <c r="BB275" s="20"/>
      <c r="BC275" s="20"/>
      <c r="BD275" s="20"/>
    </row>
    <row r="276" spans="1:56" s="20" customFormat="1" ht="22.5" customHeight="1">
      <c r="A276" s="4">
        <f t="shared" si="38"/>
        <v>272</v>
      </c>
      <c r="B276" s="43" t="s">
        <v>320</v>
      </c>
      <c r="C276" s="43">
        <v>9485</v>
      </c>
      <c r="D276" s="65" t="s">
        <v>93</v>
      </c>
      <c r="E276" s="65"/>
      <c r="F276" s="66" t="s">
        <v>327</v>
      </c>
      <c r="G276" s="74">
        <v>0</v>
      </c>
      <c r="H276" s="66">
        <v>0</v>
      </c>
      <c r="I276" s="66">
        <v>0</v>
      </c>
      <c r="J276" s="66">
        <v>0</v>
      </c>
      <c r="K276" s="66">
        <v>0</v>
      </c>
      <c r="L276" s="66">
        <v>0</v>
      </c>
      <c r="M276" s="66">
        <v>0</v>
      </c>
      <c r="N276" s="66">
        <v>0</v>
      </c>
      <c r="O276" s="66">
        <v>0</v>
      </c>
      <c r="P276" s="66">
        <v>0</v>
      </c>
      <c r="Q276" s="53">
        <f t="shared" si="32"/>
        <v>0</v>
      </c>
      <c r="R276" s="10"/>
      <c r="S276" s="66">
        <v>0</v>
      </c>
      <c r="T276" s="66">
        <v>0</v>
      </c>
      <c r="U276" s="66">
        <v>0</v>
      </c>
      <c r="V276" s="66">
        <v>0</v>
      </c>
      <c r="W276" s="66">
        <v>0</v>
      </c>
      <c r="X276" s="66">
        <v>0</v>
      </c>
      <c r="Y276" s="66">
        <v>0</v>
      </c>
      <c r="Z276" s="66">
        <v>0</v>
      </c>
      <c r="AA276" s="66">
        <v>0</v>
      </c>
      <c r="AB276" s="48">
        <f t="shared" si="33"/>
        <v>0</v>
      </c>
      <c r="AC276" s="46">
        <f t="shared" si="34"/>
        <v>0</v>
      </c>
      <c r="AD276" s="41"/>
      <c r="AE276" s="66">
        <v>0</v>
      </c>
      <c r="AF276" s="66">
        <v>0</v>
      </c>
      <c r="AG276" s="66">
        <v>0</v>
      </c>
      <c r="AH276" s="66">
        <v>0</v>
      </c>
      <c r="AI276" s="53">
        <f t="shared" si="35"/>
        <v>0</v>
      </c>
      <c r="AJ276" s="66">
        <v>0</v>
      </c>
      <c r="AK276" s="53">
        <f t="shared" si="36"/>
        <v>0</v>
      </c>
      <c r="AL276" s="41"/>
      <c r="AW276"/>
      <c r="BA276"/>
      <c r="BB276"/>
      <c r="BC276"/>
      <c r="BD276"/>
    </row>
    <row r="277" spans="1:56" s="20" customFormat="1" ht="22.5" customHeight="1">
      <c r="A277" s="4">
        <f t="shared" si="38"/>
        <v>273</v>
      </c>
      <c r="B277" s="43" t="s">
        <v>320</v>
      </c>
      <c r="C277" s="43">
        <v>9486</v>
      </c>
      <c r="D277" s="65" t="s">
        <v>94</v>
      </c>
      <c r="E277" s="65"/>
      <c r="F277" s="66" t="s">
        <v>327</v>
      </c>
      <c r="G277" s="74">
        <v>0</v>
      </c>
      <c r="H277" s="66">
        <v>0</v>
      </c>
      <c r="I277" s="66">
        <v>0</v>
      </c>
      <c r="J277" s="66">
        <v>0</v>
      </c>
      <c r="K277" s="66">
        <v>0</v>
      </c>
      <c r="L277" s="66">
        <v>0</v>
      </c>
      <c r="M277" s="66">
        <v>0</v>
      </c>
      <c r="N277" s="66">
        <v>0</v>
      </c>
      <c r="O277" s="66">
        <v>0</v>
      </c>
      <c r="P277" s="66">
        <v>0</v>
      </c>
      <c r="Q277" s="53">
        <f t="shared" si="32"/>
        <v>0</v>
      </c>
      <c r="R277" s="10"/>
      <c r="S277" s="66">
        <v>0</v>
      </c>
      <c r="T277" s="66">
        <v>0</v>
      </c>
      <c r="U277" s="66">
        <v>0</v>
      </c>
      <c r="V277" s="66">
        <v>0</v>
      </c>
      <c r="W277" s="66">
        <v>0</v>
      </c>
      <c r="X277" s="66">
        <v>0</v>
      </c>
      <c r="Y277" s="66">
        <v>0</v>
      </c>
      <c r="Z277" s="66">
        <v>0</v>
      </c>
      <c r="AA277" s="66">
        <v>0</v>
      </c>
      <c r="AB277" s="48">
        <f t="shared" si="33"/>
        <v>0</v>
      </c>
      <c r="AC277" s="46">
        <f t="shared" si="34"/>
        <v>0</v>
      </c>
      <c r="AD277" s="41"/>
      <c r="AE277" s="66">
        <v>0</v>
      </c>
      <c r="AF277" s="66">
        <v>0</v>
      </c>
      <c r="AG277" s="66">
        <v>0</v>
      </c>
      <c r="AH277" s="66">
        <v>0</v>
      </c>
      <c r="AI277" s="53">
        <f t="shared" si="35"/>
        <v>0</v>
      </c>
      <c r="AJ277" s="66">
        <v>0</v>
      </c>
      <c r="AK277" s="53">
        <f t="shared" si="36"/>
        <v>0</v>
      </c>
      <c r="AL277" s="41"/>
      <c r="AW277"/>
      <c r="BA277"/>
      <c r="BB277"/>
      <c r="BC277"/>
      <c r="BD277"/>
    </row>
    <row r="278" spans="1:56" s="20" customFormat="1" ht="22.5" customHeight="1">
      <c r="A278" s="4">
        <f t="shared" si="38"/>
        <v>274</v>
      </c>
      <c r="B278" s="43" t="s">
        <v>320</v>
      </c>
      <c r="C278" s="43">
        <v>9487</v>
      </c>
      <c r="D278" s="65" t="s">
        <v>95</v>
      </c>
      <c r="E278" s="65"/>
      <c r="F278" s="66" t="s">
        <v>327</v>
      </c>
      <c r="G278" s="74">
        <v>0</v>
      </c>
      <c r="H278" s="66">
        <v>0</v>
      </c>
      <c r="I278" s="66">
        <v>0</v>
      </c>
      <c r="J278" s="66">
        <v>0</v>
      </c>
      <c r="K278" s="66">
        <v>0</v>
      </c>
      <c r="L278" s="66">
        <v>0</v>
      </c>
      <c r="M278" s="66">
        <v>0</v>
      </c>
      <c r="N278" s="66">
        <v>0</v>
      </c>
      <c r="O278" s="66">
        <v>0</v>
      </c>
      <c r="P278" s="66">
        <v>0</v>
      </c>
      <c r="Q278" s="53">
        <f t="shared" si="32"/>
        <v>0</v>
      </c>
      <c r="R278" s="10"/>
      <c r="S278" s="66">
        <v>0</v>
      </c>
      <c r="T278" s="66">
        <v>0</v>
      </c>
      <c r="U278" s="66">
        <v>0</v>
      </c>
      <c r="V278" s="66">
        <v>0</v>
      </c>
      <c r="W278" s="66">
        <v>0</v>
      </c>
      <c r="X278" s="66">
        <v>0</v>
      </c>
      <c r="Y278" s="66">
        <v>0</v>
      </c>
      <c r="Z278" s="66">
        <v>0</v>
      </c>
      <c r="AA278" s="66">
        <v>0</v>
      </c>
      <c r="AB278" s="48">
        <f t="shared" si="33"/>
        <v>0</v>
      </c>
      <c r="AC278" s="46">
        <f t="shared" si="34"/>
        <v>0</v>
      </c>
      <c r="AD278" s="41"/>
      <c r="AE278" s="66">
        <v>0</v>
      </c>
      <c r="AF278" s="66">
        <v>0</v>
      </c>
      <c r="AG278" s="66">
        <v>0</v>
      </c>
      <c r="AH278" s="66">
        <v>0</v>
      </c>
      <c r="AI278" s="53">
        <f t="shared" si="35"/>
        <v>0</v>
      </c>
      <c r="AJ278" s="66">
        <v>0</v>
      </c>
      <c r="AK278" s="53">
        <f t="shared" si="36"/>
        <v>0</v>
      </c>
      <c r="AL278" s="41"/>
      <c r="AW278"/>
      <c r="BB278"/>
      <c r="BC278"/>
      <c r="BD278"/>
    </row>
    <row r="279" spans="1:56" s="20" customFormat="1" ht="22.5" customHeight="1">
      <c r="A279" s="4">
        <f t="shared" si="38"/>
        <v>275</v>
      </c>
      <c r="B279" s="43" t="s">
        <v>320</v>
      </c>
      <c r="C279" s="43">
        <v>9488</v>
      </c>
      <c r="D279" s="65" t="s">
        <v>96</v>
      </c>
      <c r="E279" s="65"/>
      <c r="F279" s="66" t="s">
        <v>327</v>
      </c>
      <c r="G279" s="74">
        <v>0</v>
      </c>
      <c r="H279" s="66">
        <v>0</v>
      </c>
      <c r="I279" s="66">
        <v>0</v>
      </c>
      <c r="J279" s="66">
        <v>0</v>
      </c>
      <c r="K279" s="66">
        <v>0</v>
      </c>
      <c r="L279" s="66">
        <v>0</v>
      </c>
      <c r="M279" s="66">
        <v>0</v>
      </c>
      <c r="N279" s="66">
        <v>0</v>
      </c>
      <c r="O279" s="66">
        <v>0</v>
      </c>
      <c r="P279" s="66">
        <v>0</v>
      </c>
      <c r="Q279" s="53">
        <f t="shared" si="32"/>
        <v>0</v>
      </c>
      <c r="R279" s="10"/>
      <c r="S279" s="66">
        <v>0</v>
      </c>
      <c r="T279" s="66">
        <v>0</v>
      </c>
      <c r="U279" s="66">
        <v>0</v>
      </c>
      <c r="V279" s="66">
        <v>0</v>
      </c>
      <c r="W279" s="66">
        <v>0</v>
      </c>
      <c r="X279" s="66">
        <v>0</v>
      </c>
      <c r="Y279" s="66">
        <v>0</v>
      </c>
      <c r="Z279" s="66">
        <v>0</v>
      </c>
      <c r="AA279" s="66">
        <v>0</v>
      </c>
      <c r="AB279" s="48">
        <f t="shared" si="33"/>
        <v>0</v>
      </c>
      <c r="AC279" s="46">
        <f t="shared" si="34"/>
        <v>0</v>
      </c>
      <c r="AD279" s="41"/>
      <c r="AE279" s="66">
        <v>0</v>
      </c>
      <c r="AF279" s="66">
        <v>0</v>
      </c>
      <c r="AG279" s="66">
        <v>0</v>
      </c>
      <c r="AH279" s="66">
        <v>0</v>
      </c>
      <c r="AI279" s="53">
        <f t="shared" si="35"/>
        <v>0</v>
      </c>
      <c r="AJ279" s="66">
        <v>0</v>
      </c>
      <c r="AK279" s="53">
        <f t="shared" si="36"/>
        <v>0</v>
      </c>
      <c r="AL279" s="41"/>
      <c r="AW279"/>
      <c r="BA279"/>
      <c r="BB279"/>
      <c r="BC279"/>
      <c r="BD279"/>
    </row>
    <row r="280" spans="1:56" s="20" customFormat="1" ht="22.5" customHeight="1">
      <c r="A280" s="4">
        <f t="shared" si="38"/>
        <v>276</v>
      </c>
      <c r="B280" s="43" t="s">
        <v>320</v>
      </c>
      <c r="C280" s="43">
        <v>9476</v>
      </c>
      <c r="D280" s="65" t="s">
        <v>97</v>
      </c>
      <c r="E280" s="65">
        <v>1</v>
      </c>
      <c r="F280" s="66" t="s">
        <v>327</v>
      </c>
      <c r="G280" s="74">
        <v>0</v>
      </c>
      <c r="H280" s="66">
        <v>0</v>
      </c>
      <c r="I280" s="66">
        <v>0</v>
      </c>
      <c r="J280" s="66">
        <v>0</v>
      </c>
      <c r="K280" s="66">
        <v>0</v>
      </c>
      <c r="L280" s="66">
        <v>0</v>
      </c>
      <c r="M280" s="66">
        <v>0</v>
      </c>
      <c r="N280" s="66">
        <v>0</v>
      </c>
      <c r="O280" s="66">
        <v>0</v>
      </c>
      <c r="P280" s="66">
        <v>0</v>
      </c>
      <c r="Q280" s="53">
        <f t="shared" si="32"/>
        <v>0</v>
      </c>
      <c r="R280" s="10"/>
      <c r="S280" s="66">
        <v>0</v>
      </c>
      <c r="T280" s="66">
        <v>0</v>
      </c>
      <c r="U280" s="66">
        <v>0</v>
      </c>
      <c r="V280" s="66">
        <v>0</v>
      </c>
      <c r="W280" s="66">
        <v>0</v>
      </c>
      <c r="X280" s="66">
        <v>0</v>
      </c>
      <c r="Y280" s="66">
        <v>0</v>
      </c>
      <c r="Z280" s="66">
        <v>0</v>
      </c>
      <c r="AA280" s="66">
        <v>0</v>
      </c>
      <c r="AB280" s="48">
        <f t="shared" si="33"/>
        <v>0</v>
      </c>
      <c r="AC280" s="46">
        <f t="shared" si="34"/>
        <v>0</v>
      </c>
      <c r="AD280" s="41"/>
      <c r="AE280" s="66">
        <v>0</v>
      </c>
      <c r="AF280" s="66">
        <v>0</v>
      </c>
      <c r="AG280" s="66">
        <v>0</v>
      </c>
      <c r="AH280" s="66">
        <v>0</v>
      </c>
      <c r="AI280" s="53">
        <f t="shared" si="35"/>
        <v>0</v>
      </c>
      <c r="AJ280" s="66">
        <v>0</v>
      </c>
      <c r="AK280" s="53">
        <f t="shared" si="36"/>
        <v>0</v>
      </c>
      <c r="AL280" s="41"/>
      <c r="AW280"/>
      <c r="BA280"/>
      <c r="BB280"/>
      <c r="BC280"/>
      <c r="BD280"/>
    </row>
    <row r="281" spans="1:56" s="20" customFormat="1" ht="22.5" customHeight="1">
      <c r="A281" s="4">
        <f t="shared" si="38"/>
        <v>277</v>
      </c>
      <c r="B281" s="43" t="s">
        <v>320</v>
      </c>
      <c r="C281" s="43">
        <v>18603</v>
      </c>
      <c r="D281" s="65" t="s">
        <v>322</v>
      </c>
      <c r="E281" s="65">
        <v>1</v>
      </c>
      <c r="F281" s="66" t="s">
        <v>327</v>
      </c>
      <c r="G281" s="74">
        <v>0</v>
      </c>
      <c r="H281" s="66">
        <v>0</v>
      </c>
      <c r="I281" s="66">
        <v>0</v>
      </c>
      <c r="J281" s="66">
        <v>0</v>
      </c>
      <c r="K281" s="66">
        <v>0</v>
      </c>
      <c r="L281" s="66">
        <v>0</v>
      </c>
      <c r="M281" s="66">
        <v>0</v>
      </c>
      <c r="N281" s="66">
        <v>0</v>
      </c>
      <c r="O281" s="66">
        <v>0</v>
      </c>
      <c r="P281" s="66">
        <v>0</v>
      </c>
      <c r="Q281" s="53">
        <f t="shared" si="32"/>
        <v>0</v>
      </c>
      <c r="R281" s="10"/>
      <c r="S281" s="66">
        <v>0</v>
      </c>
      <c r="T281" s="66">
        <v>0</v>
      </c>
      <c r="U281" s="66">
        <v>0</v>
      </c>
      <c r="V281" s="66">
        <v>0</v>
      </c>
      <c r="W281" s="66">
        <v>0</v>
      </c>
      <c r="X281" s="66">
        <v>0</v>
      </c>
      <c r="Y281" s="66">
        <v>0</v>
      </c>
      <c r="Z281" s="66">
        <v>0</v>
      </c>
      <c r="AA281" s="66">
        <v>0</v>
      </c>
      <c r="AB281" s="48">
        <f t="shared" si="33"/>
        <v>0</v>
      </c>
      <c r="AC281" s="46">
        <f t="shared" si="34"/>
        <v>0</v>
      </c>
      <c r="AD281" s="41"/>
      <c r="AE281" s="66">
        <v>0</v>
      </c>
      <c r="AF281" s="66">
        <v>0</v>
      </c>
      <c r="AG281" s="66">
        <v>0</v>
      </c>
      <c r="AH281" s="66">
        <v>0</v>
      </c>
      <c r="AI281" s="53">
        <f t="shared" si="35"/>
        <v>0</v>
      </c>
      <c r="AJ281" s="66">
        <v>0</v>
      </c>
      <c r="AK281" s="53">
        <f t="shared" si="36"/>
        <v>0</v>
      </c>
      <c r="AL281" s="41"/>
      <c r="AW281"/>
      <c r="BB281"/>
      <c r="BC281"/>
      <c r="BD281"/>
    </row>
    <row r="282" spans="1:56" s="20" customFormat="1" ht="22.5" customHeight="1">
      <c r="A282" s="4">
        <f t="shared" si="38"/>
        <v>278</v>
      </c>
      <c r="B282" s="43" t="s">
        <v>320</v>
      </c>
      <c r="C282" s="43">
        <v>18082</v>
      </c>
      <c r="D282" s="65" t="s">
        <v>323</v>
      </c>
      <c r="E282" s="65">
        <v>1</v>
      </c>
      <c r="F282" s="66" t="s">
        <v>327</v>
      </c>
      <c r="G282" s="74">
        <v>0</v>
      </c>
      <c r="H282" s="66">
        <v>0</v>
      </c>
      <c r="I282" s="66">
        <v>0</v>
      </c>
      <c r="J282" s="66">
        <v>0</v>
      </c>
      <c r="K282" s="66">
        <v>0</v>
      </c>
      <c r="L282" s="66">
        <v>0</v>
      </c>
      <c r="M282" s="66">
        <v>0</v>
      </c>
      <c r="N282" s="66">
        <v>0</v>
      </c>
      <c r="O282" s="66">
        <v>0</v>
      </c>
      <c r="P282" s="66">
        <v>0</v>
      </c>
      <c r="Q282" s="53">
        <f t="shared" si="32"/>
        <v>0</v>
      </c>
      <c r="R282" s="10"/>
      <c r="S282" s="66">
        <v>0</v>
      </c>
      <c r="T282" s="66">
        <v>0</v>
      </c>
      <c r="U282" s="66">
        <v>0</v>
      </c>
      <c r="V282" s="66">
        <v>0</v>
      </c>
      <c r="W282" s="66">
        <v>0</v>
      </c>
      <c r="X282" s="66">
        <v>0</v>
      </c>
      <c r="Y282" s="66">
        <v>0</v>
      </c>
      <c r="Z282" s="66">
        <v>0</v>
      </c>
      <c r="AA282" s="66">
        <v>0</v>
      </c>
      <c r="AB282" s="48">
        <f t="shared" si="33"/>
        <v>0</v>
      </c>
      <c r="AC282" s="46">
        <f t="shared" si="34"/>
        <v>0</v>
      </c>
      <c r="AD282" s="41"/>
      <c r="AE282" s="66">
        <v>0</v>
      </c>
      <c r="AF282" s="66">
        <v>0</v>
      </c>
      <c r="AG282" s="66">
        <v>0</v>
      </c>
      <c r="AH282" s="66">
        <v>0</v>
      </c>
      <c r="AI282" s="53">
        <f t="shared" si="35"/>
        <v>0</v>
      </c>
      <c r="AJ282" s="66">
        <v>0</v>
      </c>
      <c r="AK282" s="53">
        <f t="shared" si="36"/>
        <v>0</v>
      </c>
      <c r="AL282" s="41"/>
      <c r="AW282"/>
      <c r="BA282"/>
      <c r="BB282"/>
      <c r="BC282"/>
      <c r="BD282"/>
    </row>
    <row r="283" spans="1:56" s="20" customFormat="1" ht="22.5" customHeight="1">
      <c r="A283" s="4">
        <f t="shared" si="38"/>
        <v>279</v>
      </c>
      <c r="B283" s="43" t="s">
        <v>320</v>
      </c>
      <c r="C283" s="43">
        <v>9489</v>
      </c>
      <c r="D283" s="65" t="s">
        <v>98</v>
      </c>
      <c r="E283" s="65"/>
      <c r="F283" s="66" t="s">
        <v>327</v>
      </c>
      <c r="G283" s="74">
        <v>0</v>
      </c>
      <c r="H283" s="66">
        <v>0</v>
      </c>
      <c r="I283" s="66">
        <v>0</v>
      </c>
      <c r="J283" s="66">
        <v>0</v>
      </c>
      <c r="K283" s="66">
        <v>0</v>
      </c>
      <c r="L283" s="66">
        <v>0</v>
      </c>
      <c r="M283" s="66">
        <v>0</v>
      </c>
      <c r="N283" s="66">
        <v>0</v>
      </c>
      <c r="O283" s="66">
        <v>0</v>
      </c>
      <c r="P283" s="66">
        <v>0</v>
      </c>
      <c r="Q283" s="53">
        <f t="shared" si="32"/>
        <v>0</v>
      </c>
      <c r="R283" s="10"/>
      <c r="S283" s="66">
        <v>0</v>
      </c>
      <c r="T283" s="66">
        <v>0</v>
      </c>
      <c r="U283" s="66">
        <v>0</v>
      </c>
      <c r="V283" s="66">
        <v>0</v>
      </c>
      <c r="W283" s="66">
        <v>0</v>
      </c>
      <c r="X283" s="66">
        <v>0</v>
      </c>
      <c r="Y283" s="66">
        <v>0</v>
      </c>
      <c r="Z283" s="66">
        <v>0</v>
      </c>
      <c r="AA283" s="66">
        <v>0</v>
      </c>
      <c r="AB283" s="48">
        <f t="shared" si="33"/>
        <v>0</v>
      </c>
      <c r="AC283" s="46">
        <f t="shared" si="34"/>
        <v>0</v>
      </c>
      <c r="AD283" s="41"/>
      <c r="AE283" s="66">
        <v>0</v>
      </c>
      <c r="AF283" s="66">
        <v>0</v>
      </c>
      <c r="AG283" s="66">
        <v>0</v>
      </c>
      <c r="AH283" s="66">
        <v>0</v>
      </c>
      <c r="AI283" s="53">
        <f t="shared" si="35"/>
        <v>0</v>
      </c>
      <c r="AJ283" s="66">
        <v>0</v>
      </c>
      <c r="AK283" s="53">
        <f t="shared" si="36"/>
        <v>0</v>
      </c>
      <c r="AL283" s="41"/>
      <c r="AW283"/>
      <c r="BA283" s="47"/>
      <c r="BB283"/>
      <c r="BC283"/>
      <c r="BD283"/>
    </row>
    <row r="284" spans="1:56" s="20" customFormat="1" ht="22.5" customHeight="1">
      <c r="A284" s="4">
        <f t="shared" si="38"/>
        <v>280</v>
      </c>
      <c r="B284" s="43" t="s">
        <v>320</v>
      </c>
      <c r="C284" s="43">
        <v>9859</v>
      </c>
      <c r="D284" s="65" t="s">
        <v>99</v>
      </c>
      <c r="E284" s="65"/>
      <c r="F284" s="66" t="s">
        <v>327</v>
      </c>
      <c r="G284" s="74">
        <v>0</v>
      </c>
      <c r="H284" s="66">
        <v>0</v>
      </c>
      <c r="I284" s="66">
        <v>0</v>
      </c>
      <c r="J284" s="66">
        <v>0</v>
      </c>
      <c r="K284" s="66">
        <v>0</v>
      </c>
      <c r="L284" s="66">
        <v>0</v>
      </c>
      <c r="M284" s="66">
        <v>0</v>
      </c>
      <c r="N284" s="66">
        <v>0</v>
      </c>
      <c r="O284" s="66">
        <v>0</v>
      </c>
      <c r="P284" s="66">
        <v>0</v>
      </c>
      <c r="Q284" s="53">
        <f t="shared" si="32"/>
        <v>0</v>
      </c>
      <c r="R284" s="10"/>
      <c r="S284" s="66">
        <v>0</v>
      </c>
      <c r="T284" s="66">
        <v>0</v>
      </c>
      <c r="U284" s="66">
        <v>0</v>
      </c>
      <c r="V284" s="66">
        <v>0</v>
      </c>
      <c r="W284" s="66">
        <v>0</v>
      </c>
      <c r="X284" s="66">
        <v>0</v>
      </c>
      <c r="Y284" s="66">
        <v>0</v>
      </c>
      <c r="Z284" s="66">
        <v>0</v>
      </c>
      <c r="AA284" s="66">
        <v>0</v>
      </c>
      <c r="AB284" s="48">
        <f t="shared" si="33"/>
        <v>0</v>
      </c>
      <c r="AC284" s="46">
        <f t="shared" si="34"/>
        <v>0</v>
      </c>
      <c r="AD284" s="41"/>
      <c r="AE284" s="66">
        <v>0</v>
      </c>
      <c r="AF284" s="66">
        <v>0</v>
      </c>
      <c r="AG284" s="66">
        <v>0</v>
      </c>
      <c r="AH284" s="66">
        <v>0</v>
      </c>
      <c r="AI284" s="53">
        <f t="shared" si="35"/>
        <v>0</v>
      </c>
      <c r="AJ284" s="66">
        <v>0</v>
      </c>
      <c r="AK284" s="53">
        <f t="shared" si="36"/>
        <v>0</v>
      </c>
      <c r="AL284" s="41"/>
      <c r="AW284"/>
      <c r="BA284"/>
      <c r="BB284"/>
      <c r="BC284"/>
      <c r="BD284"/>
    </row>
    <row r="285" spans="1:56" s="20" customFormat="1" ht="22.5" customHeight="1">
      <c r="A285" s="4">
        <f t="shared" si="38"/>
        <v>281</v>
      </c>
      <c r="B285" s="43" t="s">
        <v>320</v>
      </c>
      <c r="C285" s="43">
        <v>9492</v>
      </c>
      <c r="D285" s="65" t="s">
        <v>100</v>
      </c>
      <c r="E285" s="65"/>
      <c r="F285" s="66" t="s">
        <v>327</v>
      </c>
      <c r="G285" s="74">
        <v>0</v>
      </c>
      <c r="H285" s="66">
        <v>0</v>
      </c>
      <c r="I285" s="66">
        <v>0</v>
      </c>
      <c r="J285" s="66">
        <v>0</v>
      </c>
      <c r="K285" s="66">
        <v>0</v>
      </c>
      <c r="L285" s="66">
        <v>0</v>
      </c>
      <c r="M285" s="66">
        <v>0</v>
      </c>
      <c r="N285" s="66">
        <v>0</v>
      </c>
      <c r="O285" s="66">
        <v>0</v>
      </c>
      <c r="P285" s="66">
        <v>0</v>
      </c>
      <c r="Q285" s="53">
        <f t="shared" si="32"/>
        <v>0</v>
      </c>
      <c r="R285" s="10"/>
      <c r="S285" s="66">
        <v>0</v>
      </c>
      <c r="T285" s="66">
        <v>0</v>
      </c>
      <c r="U285" s="66">
        <v>0</v>
      </c>
      <c r="V285" s="66">
        <v>0</v>
      </c>
      <c r="W285" s="66">
        <v>0</v>
      </c>
      <c r="X285" s="66">
        <v>0</v>
      </c>
      <c r="Y285" s="66">
        <v>0</v>
      </c>
      <c r="Z285" s="66">
        <v>0</v>
      </c>
      <c r="AA285" s="66">
        <v>0</v>
      </c>
      <c r="AB285" s="48">
        <f t="shared" si="33"/>
        <v>0</v>
      </c>
      <c r="AC285" s="46">
        <f t="shared" si="34"/>
        <v>0</v>
      </c>
      <c r="AD285" s="41"/>
      <c r="AE285" s="66">
        <v>0</v>
      </c>
      <c r="AF285" s="66">
        <v>0</v>
      </c>
      <c r="AG285" s="66">
        <v>0</v>
      </c>
      <c r="AH285" s="66">
        <v>0</v>
      </c>
      <c r="AI285" s="53">
        <f t="shared" si="35"/>
        <v>0</v>
      </c>
      <c r="AJ285" s="66">
        <v>0</v>
      </c>
      <c r="AK285" s="53">
        <f t="shared" si="36"/>
        <v>0</v>
      </c>
      <c r="AL285" s="41"/>
      <c r="AW285"/>
      <c r="BA285"/>
      <c r="BB285"/>
      <c r="BC285"/>
      <c r="BD285"/>
    </row>
    <row r="286" spans="1:56" s="20" customFormat="1" ht="22.5" customHeight="1">
      <c r="A286" s="4">
        <f t="shared" si="38"/>
        <v>282</v>
      </c>
      <c r="B286" s="43" t="s">
        <v>320</v>
      </c>
      <c r="C286" s="43">
        <v>9493</v>
      </c>
      <c r="D286" s="65" t="s">
        <v>101</v>
      </c>
      <c r="E286" s="65"/>
      <c r="F286" s="66" t="s">
        <v>327</v>
      </c>
      <c r="G286" s="74">
        <v>0</v>
      </c>
      <c r="H286" s="66">
        <v>0</v>
      </c>
      <c r="I286" s="66">
        <v>0</v>
      </c>
      <c r="J286" s="66">
        <v>0</v>
      </c>
      <c r="K286" s="66">
        <v>0</v>
      </c>
      <c r="L286" s="66">
        <v>0</v>
      </c>
      <c r="M286" s="66">
        <v>0</v>
      </c>
      <c r="N286" s="66">
        <v>0</v>
      </c>
      <c r="O286" s="66">
        <v>0</v>
      </c>
      <c r="P286" s="66">
        <v>0</v>
      </c>
      <c r="Q286" s="53">
        <f t="shared" si="32"/>
        <v>0</v>
      </c>
      <c r="R286" s="10"/>
      <c r="S286" s="66">
        <v>0</v>
      </c>
      <c r="T286" s="66">
        <v>0</v>
      </c>
      <c r="U286" s="66">
        <v>0</v>
      </c>
      <c r="V286" s="66">
        <v>0</v>
      </c>
      <c r="W286" s="66">
        <v>0</v>
      </c>
      <c r="X286" s="66">
        <v>0</v>
      </c>
      <c r="Y286" s="66">
        <v>0</v>
      </c>
      <c r="Z286" s="66">
        <v>0</v>
      </c>
      <c r="AA286" s="66">
        <v>0</v>
      </c>
      <c r="AB286" s="48">
        <f t="shared" si="33"/>
        <v>0</v>
      </c>
      <c r="AC286" s="46">
        <f t="shared" si="34"/>
        <v>0</v>
      </c>
      <c r="AD286" s="41"/>
      <c r="AE286" s="66">
        <v>0</v>
      </c>
      <c r="AF286" s="66">
        <v>0</v>
      </c>
      <c r="AG286" s="66">
        <v>0</v>
      </c>
      <c r="AH286" s="66">
        <v>0</v>
      </c>
      <c r="AI286" s="53">
        <f t="shared" si="35"/>
        <v>0</v>
      </c>
      <c r="AJ286" s="66">
        <v>0</v>
      </c>
      <c r="AK286" s="53">
        <f t="shared" si="36"/>
        <v>0</v>
      </c>
      <c r="AL286" s="41"/>
      <c r="AW286"/>
      <c r="BA286"/>
      <c r="BB286"/>
      <c r="BC286"/>
      <c r="BD286"/>
    </row>
    <row r="287" spans="1:38" s="8" customFormat="1" ht="22.5" customHeight="1">
      <c r="A287" s="191" t="s">
        <v>332</v>
      </c>
      <c r="B287" s="192"/>
      <c r="C287" s="192"/>
      <c r="D287" s="192"/>
      <c r="E287" s="71"/>
      <c r="F287" s="141">
        <f>SUM(E213:E286)</f>
        <v>47</v>
      </c>
      <c r="G287" s="81">
        <f aca="true" t="shared" si="39" ref="G287:P287">SUM(G5:G286)</f>
        <v>26267903.58</v>
      </c>
      <c r="H287" s="81">
        <f t="shared" si="39"/>
        <v>337885</v>
      </c>
      <c r="I287" s="81">
        <f t="shared" si="39"/>
        <v>1362734</v>
      </c>
      <c r="J287" s="81">
        <f t="shared" si="39"/>
        <v>2840345</v>
      </c>
      <c r="K287" s="81">
        <f t="shared" si="39"/>
        <v>927342</v>
      </c>
      <c r="L287" s="81">
        <f t="shared" si="39"/>
        <v>1952189</v>
      </c>
      <c r="M287" s="81">
        <f t="shared" si="39"/>
        <v>5762249</v>
      </c>
      <c r="N287" s="81">
        <f t="shared" si="39"/>
        <v>4418585</v>
      </c>
      <c r="O287" s="81">
        <f t="shared" si="39"/>
        <v>2340044</v>
      </c>
      <c r="P287" s="81">
        <f t="shared" si="39"/>
        <v>944426.85</v>
      </c>
      <c r="Q287" s="53">
        <f>SUM(G287:P287)</f>
        <v>47153703.43</v>
      </c>
      <c r="R287" s="32"/>
      <c r="S287" s="31">
        <f aca="true" t="shared" si="40" ref="S287:AA287">SUM(S5:S286)</f>
        <v>12213987</v>
      </c>
      <c r="T287" s="81">
        <f t="shared" si="40"/>
        <v>1839502</v>
      </c>
      <c r="U287" s="81">
        <f t="shared" si="40"/>
        <v>2082611</v>
      </c>
      <c r="V287" s="81">
        <f t="shared" si="40"/>
        <v>5328403</v>
      </c>
      <c r="W287" s="81">
        <f t="shared" si="40"/>
        <v>8756832</v>
      </c>
      <c r="X287" s="81">
        <f t="shared" si="40"/>
        <v>6848785</v>
      </c>
      <c r="Y287" s="81">
        <f t="shared" si="40"/>
        <v>2106036.85</v>
      </c>
      <c r="Z287" s="81">
        <f t="shared" si="40"/>
        <v>1213049</v>
      </c>
      <c r="AA287" s="81">
        <f t="shared" si="40"/>
        <v>1420801</v>
      </c>
      <c r="AB287" s="48">
        <f>SUM(S287:AA287)</f>
        <v>41810006.85</v>
      </c>
      <c r="AC287" s="46">
        <f>+Q287-AB287</f>
        <v>5343696.579999998</v>
      </c>
      <c r="AD287" s="36"/>
      <c r="AE287" s="31">
        <f>SUM(AE5:AE286)</f>
        <v>409031962</v>
      </c>
      <c r="AF287" s="81">
        <f>SUM(AF5:AF286)</f>
        <v>19353854</v>
      </c>
      <c r="AG287" s="81">
        <f>SUM(AG5:AG286)</f>
        <v>113987452</v>
      </c>
      <c r="AH287" s="81">
        <f>SUM(AH5:AH286)</f>
        <v>2228671</v>
      </c>
      <c r="AI287" s="53">
        <f>SUM(AE287:AH287)</f>
        <v>544601939</v>
      </c>
      <c r="AJ287" s="81">
        <f>SUM(AJ5:AJ286)</f>
        <v>28912232</v>
      </c>
      <c r="AK287" s="53">
        <f>+AI287-AJ287</f>
        <v>515689707</v>
      </c>
      <c r="AL287" s="82"/>
    </row>
    <row r="288" spans="1:148" s="8" customFormat="1" ht="22.5" customHeight="1">
      <c r="A288" s="191" t="s">
        <v>305</v>
      </c>
      <c r="B288" s="192"/>
      <c r="C288" s="192"/>
      <c r="D288" s="192"/>
      <c r="E288" s="71"/>
      <c r="F288" s="141"/>
      <c r="G288" s="140">
        <f>+'[1]All Parishes'!H291</f>
        <v>25547436</v>
      </c>
      <c r="H288" s="140">
        <f>+'[1]All Parishes'!I291</f>
        <v>378358</v>
      </c>
      <c r="I288" s="140">
        <f>+'[1]All Parishes'!J291</f>
        <v>1454075</v>
      </c>
      <c r="J288" s="140">
        <f>+'[1]All Parishes'!K291</f>
        <v>8357185</v>
      </c>
      <c r="K288" s="140">
        <f>+'[1]All Parishes'!L291</f>
        <v>1357869</v>
      </c>
      <c r="L288" s="140">
        <f>+'[1]All Parishes'!M291</f>
        <v>1630192</v>
      </c>
      <c r="M288" s="140">
        <f>+'[1]All Parishes'!N291</f>
        <v>5191098</v>
      </c>
      <c r="N288" s="140">
        <f>+'[1]All Parishes'!O291</f>
        <v>4100240</v>
      </c>
      <c r="O288" s="140">
        <f>+'[1]All Parishes'!P291</f>
        <v>2035756</v>
      </c>
      <c r="P288" s="140">
        <f>+'[1]All Parishes'!Q291</f>
        <v>975376</v>
      </c>
      <c r="Q288" s="53">
        <f>SUM(G288:P288)</f>
        <v>51027585</v>
      </c>
      <c r="R288" s="124"/>
      <c r="S288" s="102">
        <f>+'[1]All Parishes'!T291</f>
        <v>12391992</v>
      </c>
      <c r="T288" s="140">
        <f>+'[1]All Parishes'!U291</f>
        <v>1784168</v>
      </c>
      <c r="U288" s="140">
        <f>+'[1]All Parishes'!V291</f>
        <v>1729764.06</v>
      </c>
      <c r="V288" s="140">
        <f>+'[1]All Parishes'!W291</f>
        <v>5218440</v>
      </c>
      <c r="W288" s="140">
        <f>+'[1]All Parishes'!X291</f>
        <v>8753427</v>
      </c>
      <c r="X288" s="140">
        <f>+'[1]All Parishes'!Y291</f>
        <v>6216000</v>
      </c>
      <c r="Y288" s="140">
        <f>+'[1]All Parishes'!Z291</f>
        <v>2186925</v>
      </c>
      <c r="Z288" s="140">
        <f>+'[1]All Parishes'!AA291</f>
        <v>903105.5</v>
      </c>
      <c r="AA288" s="140">
        <f>+'[1]All Parishes'!AB291</f>
        <v>1449967.45</v>
      </c>
      <c r="AB288" s="48">
        <f>SUM(S288:AA288)</f>
        <v>40633789.010000005</v>
      </c>
      <c r="AC288" s="46">
        <f>+Q288-AB288</f>
        <v>10393795.989999995</v>
      </c>
      <c r="AD288" s="103"/>
      <c r="AE288" s="102">
        <f>+'[1]All Parishes'!AF291</f>
        <v>398468407</v>
      </c>
      <c r="AF288" s="140">
        <f>+'[1]All Parishes'!AG291</f>
        <v>20217876</v>
      </c>
      <c r="AG288" s="140">
        <f>+'[1]All Parishes'!AH291</f>
        <v>106398213</v>
      </c>
      <c r="AH288" s="140">
        <f>+'[1]All Parishes'!AI291</f>
        <v>1340196</v>
      </c>
      <c r="AI288" s="53">
        <f>SUM(AE288:AH288)</f>
        <v>526424692</v>
      </c>
      <c r="AJ288" s="140">
        <f>+'[1]All Parishes'!AK291</f>
        <v>26318910</v>
      </c>
      <c r="AK288" s="53">
        <f>+AI288-AJ288</f>
        <v>500105782</v>
      </c>
      <c r="AL288" s="82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  <c r="BD288" s="103"/>
      <c r="BE288" s="103"/>
      <c r="BF288" s="103"/>
      <c r="BG288" s="103"/>
      <c r="BH288" s="103"/>
      <c r="BI288" s="103"/>
      <c r="BJ288" s="103"/>
      <c r="BK288" s="103"/>
      <c r="BL288" s="103"/>
      <c r="BM288" s="103"/>
      <c r="BN288" s="103"/>
      <c r="BO288" s="103"/>
      <c r="BP288" s="103"/>
      <c r="BQ288" s="103"/>
      <c r="BR288" s="103"/>
      <c r="BS288" s="103"/>
      <c r="BT288" s="103"/>
      <c r="BU288" s="103"/>
      <c r="BV288" s="103"/>
      <c r="BW288" s="103"/>
      <c r="BX288" s="103"/>
      <c r="BY288" s="103"/>
      <c r="BZ288" s="103"/>
      <c r="CA288" s="103"/>
      <c r="CB288" s="103"/>
      <c r="CC288" s="103"/>
      <c r="CD288" s="103"/>
      <c r="CE288" s="103"/>
      <c r="CF288" s="103"/>
      <c r="CG288" s="103"/>
      <c r="CH288" s="103"/>
      <c r="CI288" s="103"/>
      <c r="CJ288" s="103"/>
      <c r="CK288" s="103"/>
      <c r="CL288" s="103"/>
      <c r="CM288" s="103"/>
      <c r="CN288" s="103"/>
      <c r="CO288" s="103"/>
      <c r="CP288" s="103"/>
      <c r="CQ288" s="103"/>
      <c r="CR288" s="103"/>
      <c r="CS288" s="103"/>
      <c r="CT288" s="103"/>
      <c r="CU288" s="103"/>
      <c r="CV288" s="103"/>
      <c r="CW288" s="103"/>
      <c r="CX288" s="103"/>
      <c r="CY288" s="103"/>
      <c r="CZ288" s="103"/>
      <c r="DA288" s="103"/>
      <c r="DB288" s="103"/>
      <c r="DC288" s="103"/>
      <c r="DD288" s="103"/>
      <c r="DE288" s="103"/>
      <c r="DF288" s="103"/>
      <c r="DG288" s="103"/>
      <c r="DH288" s="103"/>
      <c r="DI288" s="103"/>
      <c r="DJ288" s="103"/>
      <c r="DK288" s="103"/>
      <c r="DL288" s="103"/>
      <c r="DM288" s="103"/>
      <c r="DN288" s="103"/>
      <c r="DO288" s="103"/>
      <c r="DP288" s="103"/>
      <c r="DQ288" s="103"/>
      <c r="DR288" s="103"/>
      <c r="DS288" s="103"/>
      <c r="DT288" s="103"/>
      <c r="DU288" s="103"/>
      <c r="DV288" s="103"/>
      <c r="DW288" s="103"/>
      <c r="DX288" s="103"/>
      <c r="DY288" s="103"/>
      <c r="DZ288" s="103"/>
      <c r="EA288" s="103"/>
      <c r="EB288" s="103"/>
      <c r="EC288" s="103"/>
      <c r="ED288" s="103"/>
      <c r="EE288" s="103"/>
      <c r="EF288" s="103"/>
      <c r="EG288" s="103"/>
      <c r="EH288" s="103"/>
      <c r="EI288" s="103"/>
      <c r="EJ288" s="103"/>
      <c r="EK288" s="103"/>
      <c r="EL288" s="103"/>
      <c r="EM288" s="103"/>
      <c r="EN288" s="103"/>
      <c r="EO288" s="103"/>
      <c r="EP288" s="103"/>
      <c r="EQ288" s="103"/>
      <c r="ER288" s="103"/>
    </row>
    <row r="289" spans="1:38" s="8" customFormat="1" ht="22.5" customHeight="1">
      <c r="A289" s="176" t="s">
        <v>333</v>
      </c>
      <c r="B289" s="177"/>
      <c r="C289" s="177"/>
      <c r="D289" s="177"/>
      <c r="E289" s="72"/>
      <c r="F289" s="142"/>
      <c r="G289" s="68">
        <f aca="true" t="shared" si="41" ref="G289:Q289">+G287/G288</f>
        <v>1.028201169776881</v>
      </c>
      <c r="H289" s="42">
        <f t="shared" si="41"/>
        <v>0.893029881752203</v>
      </c>
      <c r="I289" s="42">
        <f t="shared" si="41"/>
        <v>0.9371827450441002</v>
      </c>
      <c r="J289" s="42">
        <f t="shared" si="41"/>
        <v>0.33986862801290146</v>
      </c>
      <c r="K289" s="42">
        <f t="shared" si="41"/>
        <v>0.6829392231503922</v>
      </c>
      <c r="L289" s="42">
        <f t="shared" si="41"/>
        <v>1.1975209055129703</v>
      </c>
      <c r="M289" s="42">
        <f t="shared" si="41"/>
        <v>1.1100250852517135</v>
      </c>
      <c r="N289" s="42">
        <f t="shared" si="41"/>
        <v>1.0776405771369482</v>
      </c>
      <c r="O289" s="42">
        <f t="shared" si="41"/>
        <v>1.1494717441579443</v>
      </c>
      <c r="P289" s="42">
        <f t="shared" si="41"/>
        <v>0.9682695186266629</v>
      </c>
      <c r="Q289" s="54">
        <f t="shared" si="41"/>
        <v>0.9240826002249567</v>
      </c>
      <c r="R289" s="84"/>
      <c r="S289" s="42">
        <f aca="true" t="shared" si="42" ref="S289:Y289">+S287/S288</f>
        <v>0.9856354813657078</v>
      </c>
      <c r="T289" s="42">
        <f t="shared" si="42"/>
        <v>1.0310138955524368</v>
      </c>
      <c r="U289" s="42">
        <f t="shared" si="42"/>
        <v>1.2039855886472748</v>
      </c>
      <c r="V289" s="42">
        <f t="shared" si="42"/>
        <v>1.0210720061934218</v>
      </c>
      <c r="W289" s="42">
        <f t="shared" si="42"/>
        <v>1.0003889905062326</v>
      </c>
      <c r="X289" s="42">
        <f t="shared" si="42"/>
        <v>1.1017993886743886</v>
      </c>
      <c r="Y289" s="42">
        <f t="shared" si="42"/>
        <v>0.963012837660185</v>
      </c>
      <c r="Z289" s="42">
        <v>0</v>
      </c>
      <c r="AA289" s="42">
        <f>+AA287/AA288</f>
        <v>0.9798847553439907</v>
      </c>
      <c r="AB289" s="85">
        <f>+AB287/AB288</f>
        <v>1.0289467920333624</v>
      </c>
      <c r="AC289" s="85">
        <f>+AC287/AC288*-1</f>
        <v>-0.514123673885964</v>
      </c>
      <c r="AD289" s="39"/>
      <c r="AE289" s="42">
        <f aca="true" t="shared" si="43" ref="AE289:AK289">+AE287/AE288</f>
        <v>1.0265103953398242</v>
      </c>
      <c r="AF289" s="68">
        <f t="shared" si="43"/>
        <v>0.9572644525072762</v>
      </c>
      <c r="AG289" s="42">
        <f t="shared" si="43"/>
        <v>1.0713286321829485</v>
      </c>
      <c r="AH289" s="42">
        <f t="shared" si="43"/>
        <v>1.6629440768365225</v>
      </c>
      <c r="AI289" s="54">
        <f t="shared" si="43"/>
        <v>1.0345296246096298</v>
      </c>
      <c r="AJ289" s="42">
        <f t="shared" si="43"/>
        <v>1.0985345517728509</v>
      </c>
      <c r="AK289" s="54">
        <f t="shared" si="43"/>
        <v>1.0311612573997395</v>
      </c>
      <c r="AL289" s="82"/>
    </row>
    <row r="290" spans="6:37" ht="18.75" customHeight="1">
      <c r="F290"/>
      <c r="P290" s="8"/>
      <c r="Q290" s="52"/>
      <c r="R290"/>
      <c r="T290" s="47"/>
      <c r="AA290"/>
      <c r="AH290" s="8"/>
      <c r="AI290"/>
      <c r="AJ290" s="8"/>
      <c r="AK290"/>
    </row>
    <row r="291" spans="2:44" ht="18.75" customHeight="1">
      <c r="B291" s="47" t="s">
        <v>452</v>
      </c>
      <c r="D291" s="158"/>
      <c r="E291" s="158"/>
      <c r="F291" s="158"/>
      <c r="G291" s="158"/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  <c r="AA291" s="158"/>
      <c r="AB291" s="158"/>
      <c r="AC291" s="158"/>
      <c r="AD291" s="158"/>
      <c r="AE291" s="158"/>
      <c r="AF291" s="158"/>
      <c r="AG291" s="158"/>
      <c r="AH291" s="158"/>
      <c r="AI291" s="158"/>
      <c r="AJ291" s="158"/>
      <c r="AK291" s="158"/>
      <c r="AL291" s="158"/>
      <c r="AM291" s="158"/>
      <c r="AN291" s="158"/>
      <c r="AO291" s="158"/>
      <c r="AP291" s="158"/>
      <c r="AQ291" s="158"/>
      <c r="AR291" s="158"/>
    </row>
    <row r="292" spans="1:44" ht="22.5" customHeight="1">
      <c r="A292" s="4"/>
      <c r="B292" s="43" t="s">
        <v>314</v>
      </c>
      <c r="C292" s="43">
        <v>15473</v>
      </c>
      <c r="D292" s="65" t="s">
        <v>233</v>
      </c>
      <c r="E292" s="65" t="str">
        <f>IF(F292="Y",1," ")</f>
        <v> </v>
      </c>
      <c r="F292" s="158"/>
      <c r="G292" s="158"/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  <c r="AC292" s="158"/>
      <c r="AD292" s="158"/>
      <c r="AE292" s="158"/>
      <c r="AF292" s="158"/>
      <c r="AG292" s="158"/>
      <c r="AH292" s="158"/>
      <c r="AI292" s="158"/>
      <c r="AJ292" s="158"/>
      <c r="AK292" s="158"/>
      <c r="AL292" s="158"/>
      <c r="AM292" s="158"/>
      <c r="AN292" s="158"/>
      <c r="AO292" s="158"/>
      <c r="AP292" s="158"/>
      <c r="AQ292" s="158"/>
      <c r="AR292" s="158"/>
    </row>
    <row r="293" spans="1:44" ht="22.5" customHeight="1">
      <c r="A293" s="4"/>
      <c r="B293" s="43" t="s">
        <v>316</v>
      </c>
      <c r="C293" s="43">
        <v>9766</v>
      </c>
      <c r="D293" s="65" t="s">
        <v>283</v>
      </c>
      <c r="E293" s="51">
        <f>IF(F293="y",1,"")</f>
      </c>
      <c r="F293" s="158"/>
      <c r="G293" s="158"/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  <c r="AA293" s="158"/>
      <c r="AB293" s="158"/>
      <c r="AC293" s="158"/>
      <c r="AD293" s="158"/>
      <c r="AE293" s="158"/>
      <c r="AF293" s="158"/>
      <c r="AG293" s="158"/>
      <c r="AH293" s="158"/>
      <c r="AI293" s="158"/>
      <c r="AJ293" s="158"/>
      <c r="AK293" s="158"/>
      <c r="AL293" s="158"/>
      <c r="AM293" s="158"/>
      <c r="AN293" s="158"/>
      <c r="AO293" s="158"/>
      <c r="AP293" s="158"/>
      <c r="AQ293" s="158"/>
      <c r="AR293" s="158"/>
    </row>
    <row r="294" spans="2:44" ht="18.75" customHeight="1">
      <c r="B294" s="91" t="s">
        <v>313</v>
      </c>
      <c r="C294" s="91">
        <v>9684</v>
      </c>
      <c r="D294" s="92" t="s">
        <v>158</v>
      </c>
      <c r="F294" s="158"/>
      <c r="G294" s="158"/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  <c r="AA294" s="158"/>
      <c r="AB294" s="158"/>
      <c r="AC294" s="158"/>
      <c r="AD294" s="158"/>
      <c r="AE294" s="158"/>
      <c r="AF294" s="158"/>
      <c r="AG294" s="158"/>
      <c r="AH294" s="158"/>
      <c r="AI294" s="158"/>
      <c r="AJ294" s="158"/>
      <c r="AK294" s="158"/>
      <c r="AL294" s="158"/>
      <c r="AM294" s="158"/>
      <c r="AN294" s="158"/>
      <c r="AO294" s="158"/>
      <c r="AP294" s="158"/>
      <c r="AQ294" s="158"/>
      <c r="AR294" s="158"/>
    </row>
    <row r="295" spans="2:44" ht="18.75" customHeight="1">
      <c r="B295" s="43" t="s">
        <v>314</v>
      </c>
      <c r="C295" s="43">
        <v>9962</v>
      </c>
      <c r="D295" s="65" t="s">
        <v>59</v>
      </c>
      <c r="F295" s="158"/>
      <c r="G295" s="158"/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  <c r="AA295" s="158"/>
      <c r="AB295" s="158"/>
      <c r="AC295" s="158"/>
      <c r="AD295" s="158"/>
      <c r="AE295" s="158"/>
      <c r="AF295" s="158"/>
      <c r="AG295" s="158"/>
      <c r="AH295" s="158"/>
      <c r="AI295" s="158"/>
      <c r="AJ295" s="158"/>
      <c r="AK295" s="158"/>
      <c r="AL295" s="158"/>
      <c r="AM295" s="158"/>
      <c r="AN295" s="158"/>
      <c r="AO295" s="158"/>
      <c r="AP295" s="158"/>
      <c r="AQ295" s="158"/>
      <c r="AR295" s="158"/>
    </row>
    <row r="296" spans="6:9" ht="18.75" customHeight="1">
      <c r="F296" s="64"/>
      <c r="G296" s="64"/>
      <c r="H296" s="64"/>
      <c r="I296" s="64"/>
    </row>
    <row r="297" spans="6:9" ht="18.75" customHeight="1">
      <c r="F297" s="64"/>
      <c r="G297" s="64"/>
      <c r="H297" s="64"/>
      <c r="I297" s="64"/>
    </row>
    <row r="298" spans="6:9" ht="18.75" customHeight="1">
      <c r="F298" s="64"/>
      <c r="G298" s="64"/>
      <c r="H298" s="64"/>
      <c r="I298" s="64"/>
    </row>
    <row r="299" spans="6:9" ht="18.75" customHeight="1">
      <c r="F299" s="64"/>
      <c r="G299" s="64"/>
      <c r="H299" s="64"/>
      <c r="I299" s="64"/>
    </row>
  </sheetData>
  <sheetProtection/>
  <mergeCells count="9">
    <mergeCell ref="A289:D289"/>
    <mergeCell ref="AE3:AK3"/>
    <mergeCell ref="F3:F4"/>
    <mergeCell ref="A3:D4"/>
    <mergeCell ref="A2:D2"/>
    <mergeCell ref="G3:Q3"/>
    <mergeCell ref="S3:AB3"/>
    <mergeCell ref="A287:D287"/>
    <mergeCell ref="A288:D288"/>
  </mergeCells>
  <printOptions/>
  <pageMargins left="0.7" right="0.7" top="0.75" bottom="0.75" header="0.3" footer="0.3"/>
  <pageSetup fitToHeight="1" fitToWidth="1" horizontalDpi="600" verticalDpi="6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25"/>
  <sheetViews>
    <sheetView zoomScalePageLayoutView="0" workbookViewId="0" topLeftCell="A1">
      <selection activeCell="G17" sqref="G17"/>
    </sheetView>
  </sheetViews>
  <sheetFormatPr defaultColWidth="9.28125" defaultRowHeight="15.75" customHeight="1"/>
  <cols>
    <col min="1" max="1" width="4.7109375" style="9" bestFit="1" customWidth="1"/>
    <col min="2" max="2" width="4.00390625" style="9" customWidth="1"/>
    <col min="3" max="3" width="21.140625" style="27" customWidth="1"/>
    <col min="4" max="5" width="12.140625" style="27" customWidth="1"/>
    <col min="6" max="6" width="12.140625" style="30" customWidth="1"/>
    <col min="7" max="7" width="17.7109375" style="30" customWidth="1"/>
    <col min="8" max="16" width="15.421875" style="30" customWidth="1"/>
    <col min="17" max="17" width="17.00390625" style="30" customWidth="1"/>
    <col min="18" max="18" width="3.57421875" style="9" customWidth="1"/>
    <col min="19" max="19" width="17.140625" style="21" customWidth="1"/>
    <col min="20" max="27" width="15.00390625" style="21" customWidth="1"/>
    <col min="28" max="28" width="16.7109375" style="2" customWidth="1"/>
    <col min="29" max="29" width="16.7109375" style="21" customWidth="1"/>
    <col min="30" max="30" width="4.7109375" style="21" customWidth="1"/>
    <col min="31" max="34" width="17.421875" style="21" customWidth="1"/>
    <col min="35" max="35" width="20.140625" style="21" customWidth="1"/>
    <col min="36" max="36" width="17.421875" style="21" customWidth="1"/>
    <col min="37" max="37" width="20.140625" style="21" customWidth="1"/>
    <col min="38" max="39" width="17.421875" style="21" customWidth="1"/>
    <col min="40" max="16384" width="9.28125" style="21" customWidth="1"/>
  </cols>
  <sheetData>
    <row r="1" spans="1:28" s="14" customFormat="1" ht="19.5" customHeight="1">
      <c r="A1" s="196"/>
      <c r="B1" s="196"/>
      <c r="C1" s="196"/>
      <c r="D1" s="121"/>
      <c r="E1" s="121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</row>
    <row r="2" spans="1:28" s="14" customFormat="1" ht="19.5" customHeight="1">
      <c r="A2" s="196"/>
      <c r="B2" s="196"/>
      <c r="C2" s="196"/>
      <c r="D2" s="121"/>
      <c r="E2" s="121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149" s="5" customFormat="1" ht="20.25" customHeight="1">
      <c r="A3" s="183" t="s">
        <v>458</v>
      </c>
      <c r="B3" s="184"/>
      <c r="C3" s="184"/>
      <c r="D3" s="203" t="s">
        <v>448</v>
      </c>
      <c r="E3" s="203" t="s">
        <v>449</v>
      </c>
      <c r="F3" s="203" t="s">
        <v>450</v>
      </c>
      <c r="G3" s="198" t="s">
        <v>253</v>
      </c>
      <c r="H3" s="199"/>
      <c r="I3" s="199"/>
      <c r="J3" s="199"/>
      <c r="K3" s="199"/>
      <c r="L3" s="199"/>
      <c r="M3" s="199"/>
      <c r="N3" s="199"/>
      <c r="O3" s="199"/>
      <c r="P3" s="199"/>
      <c r="Q3" s="200"/>
      <c r="R3" s="98"/>
      <c r="S3" s="198" t="s">
        <v>258</v>
      </c>
      <c r="T3" s="201"/>
      <c r="U3" s="201"/>
      <c r="V3" s="201"/>
      <c r="W3" s="201"/>
      <c r="X3" s="201"/>
      <c r="Y3" s="201"/>
      <c r="Z3" s="201"/>
      <c r="AA3" s="201"/>
      <c r="AB3" s="202"/>
      <c r="AC3" s="15"/>
      <c r="AD3" s="3"/>
      <c r="AE3" s="193" t="s">
        <v>269</v>
      </c>
      <c r="AF3" s="194"/>
      <c r="AG3" s="194"/>
      <c r="AH3" s="194"/>
      <c r="AI3" s="194"/>
      <c r="AJ3" s="194"/>
      <c r="AK3" s="195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</row>
    <row r="4" spans="1:149" s="5" customFormat="1" ht="108.75" customHeight="1">
      <c r="A4" s="185"/>
      <c r="B4" s="186"/>
      <c r="C4" s="186"/>
      <c r="D4" s="203"/>
      <c r="E4" s="203"/>
      <c r="F4" s="203"/>
      <c r="G4" s="18" t="s">
        <v>246</v>
      </c>
      <c r="H4" s="16" t="s">
        <v>247</v>
      </c>
      <c r="I4" s="16" t="s">
        <v>248</v>
      </c>
      <c r="J4" s="16" t="s">
        <v>249</v>
      </c>
      <c r="K4" s="44" t="s">
        <v>261</v>
      </c>
      <c r="L4" s="16" t="s">
        <v>250</v>
      </c>
      <c r="M4" s="16" t="s">
        <v>0</v>
      </c>
      <c r="N4" s="16" t="s">
        <v>251</v>
      </c>
      <c r="O4" s="16" t="s">
        <v>252</v>
      </c>
      <c r="P4" s="23" t="s">
        <v>285</v>
      </c>
      <c r="Q4" s="58" t="s">
        <v>1</v>
      </c>
      <c r="R4" s="98"/>
      <c r="S4" s="16" t="s">
        <v>254</v>
      </c>
      <c r="T4" s="16" t="s">
        <v>255</v>
      </c>
      <c r="U4" s="57" t="s">
        <v>306</v>
      </c>
      <c r="V4" s="57" t="s">
        <v>307</v>
      </c>
      <c r="W4" s="17" t="s">
        <v>2</v>
      </c>
      <c r="X4" s="17" t="s">
        <v>256</v>
      </c>
      <c r="Y4" s="17" t="s">
        <v>308</v>
      </c>
      <c r="Z4" s="57" t="s">
        <v>309</v>
      </c>
      <c r="AA4" s="17" t="s">
        <v>257</v>
      </c>
      <c r="AB4" s="58" t="s">
        <v>260</v>
      </c>
      <c r="AC4" s="59" t="s">
        <v>259</v>
      </c>
      <c r="AD4" s="3"/>
      <c r="AE4" s="16" t="s">
        <v>262</v>
      </c>
      <c r="AF4" s="16" t="s">
        <v>263</v>
      </c>
      <c r="AG4" s="16" t="s">
        <v>264</v>
      </c>
      <c r="AH4" s="16" t="s">
        <v>265</v>
      </c>
      <c r="AI4" s="60" t="s">
        <v>268</v>
      </c>
      <c r="AJ4" s="34" t="s">
        <v>266</v>
      </c>
      <c r="AK4" s="60" t="s">
        <v>267</v>
      </c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</row>
    <row r="5" spans="1:153" s="5" customFormat="1" ht="21.75" customHeight="1">
      <c r="A5" s="107">
        <v>1</v>
      </c>
      <c r="B5" s="161" t="s">
        <v>296</v>
      </c>
      <c r="C5" s="162"/>
      <c r="D5" s="165">
        <f>+Northern!A76</f>
        <v>73</v>
      </c>
      <c r="E5" s="165">
        <f>+Northern!F77</f>
        <v>52</v>
      </c>
      <c r="F5" s="166">
        <f>+'[2]Pres Summary'!$E$6</f>
        <v>0.7397260273972602</v>
      </c>
      <c r="G5" s="105">
        <f>+Northern!G77</f>
        <v>8332999</v>
      </c>
      <c r="H5" s="105">
        <f>+Northern!H77</f>
        <v>96888</v>
      </c>
      <c r="I5" s="105">
        <f>+Northern!I77</f>
        <v>268516</v>
      </c>
      <c r="J5" s="105">
        <f>+Northern!J77</f>
        <v>546289</v>
      </c>
      <c r="K5" s="105">
        <f>+Northern!K77</f>
        <v>99562</v>
      </c>
      <c r="L5" s="105">
        <f>+Northern!L77</f>
        <v>620012</v>
      </c>
      <c r="M5" s="105">
        <f>+Northern!M77</f>
        <v>2327147</v>
      </c>
      <c r="N5" s="105">
        <f>+Northern!N77</f>
        <v>911054</v>
      </c>
      <c r="O5" s="105">
        <f>+Northern!O77</f>
        <v>495593</v>
      </c>
      <c r="P5" s="105">
        <f>+Northern!P77</f>
        <v>292389</v>
      </c>
      <c r="Q5" s="53">
        <f aca="true" t="shared" si="0" ref="Q5:Q13">SUM(G5:P5)</f>
        <v>13990449</v>
      </c>
      <c r="R5" s="98"/>
      <c r="S5" s="105">
        <f>+Northern!S77</f>
        <v>3858671</v>
      </c>
      <c r="T5" s="105">
        <f>+Northern!T77</f>
        <v>722111</v>
      </c>
      <c r="U5" s="105">
        <f>+Northern!U77</f>
        <v>496512</v>
      </c>
      <c r="V5" s="105">
        <f>+Northern!V77</f>
        <v>1443619</v>
      </c>
      <c r="W5" s="105">
        <f>+Northern!W77</f>
        <v>2793227</v>
      </c>
      <c r="X5" s="105">
        <f>+Northern!X77</f>
        <v>1979939</v>
      </c>
      <c r="Y5" s="105">
        <f>+Northern!Y77</f>
        <v>555302</v>
      </c>
      <c r="Z5" s="105">
        <f>+Northern!Z77</f>
        <v>371786</v>
      </c>
      <c r="AA5" s="105">
        <f>+Northern!AA77</f>
        <v>418322</v>
      </c>
      <c r="AB5" s="88">
        <f aca="true" t="shared" si="1" ref="AB5:AB13">SUM(S5:AA5)</f>
        <v>12639489</v>
      </c>
      <c r="AC5" s="88">
        <f aca="true" t="shared" si="2" ref="AC5:AC13">+Q5-AB5</f>
        <v>1350960</v>
      </c>
      <c r="AD5" s="3"/>
      <c r="AE5" s="105">
        <f>+Northern!AE77</f>
        <v>120338085</v>
      </c>
      <c r="AF5" s="105">
        <f>+Northern!AF77</f>
        <v>5006108</v>
      </c>
      <c r="AG5" s="105">
        <f>+Northern!AG77</f>
        <v>25718538</v>
      </c>
      <c r="AH5" s="105">
        <f>+Northern!AH77</f>
        <v>229603</v>
      </c>
      <c r="AI5" s="88">
        <f>SUM(AE5:AH5)</f>
        <v>151292334</v>
      </c>
      <c r="AJ5" s="105">
        <f>+Northern!AJ77</f>
        <v>10159280</v>
      </c>
      <c r="AK5" s="88">
        <f>+AI5-AJ5</f>
        <v>141133054</v>
      </c>
      <c r="AM5" s="3"/>
      <c r="AO5" s="41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</row>
    <row r="6" spans="1:153" s="5" customFormat="1" ht="21.75" customHeight="1">
      <c r="A6" s="107">
        <f aca="true" t="shared" si="3" ref="A6:A11">+A5+1</f>
        <v>2</v>
      </c>
      <c r="B6" s="161" t="s">
        <v>290</v>
      </c>
      <c r="C6" s="162"/>
      <c r="D6" s="165">
        <f>+Kaimai!A33</f>
        <v>29</v>
      </c>
      <c r="E6" s="165">
        <f>+Kaimai!F34</f>
        <v>25</v>
      </c>
      <c r="F6" s="166">
        <f aca="true" t="shared" si="4" ref="F6:F13">+E6/D6</f>
        <v>0.8620689655172413</v>
      </c>
      <c r="G6" s="105">
        <f>+Kaimai!G34</f>
        <v>3074100.58</v>
      </c>
      <c r="H6" s="105">
        <f>+Kaimai!H34</f>
        <v>23918</v>
      </c>
      <c r="I6" s="105">
        <f>+Kaimai!I34</f>
        <v>203188</v>
      </c>
      <c r="J6" s="105">
        <f>+Kaimai!J34</f>
        <v>73099</v>
      </c>
      <c r="K6" s="105">
        <f>+Kaimai!K34</f>
        <v>129402</v>
      </c>
      <c r="L6" s="105">
        <f>+Kaimai!L34</f>
        <v>531309</v>
      </c>
      <c r="M6" s="105">
        <f>+Kaimai!M34</f>
        <v>574845</v>
      </c>
      <c r="N6" s="105">
        <f>+Kaimai!N34</f>
        <v>225956</v>
      </c>
      <c r="O6" s="105">
        <f>+Kaimai!O34</f>
        <v>348491</v>
      </c>
      <c r="P6" s="105">
        <f>+Kaimai!P34</f>
        <v>152279.85</v>
      </c>
      <c r="Q6" s="53">
        <f t="shared" si="0"/>
        <v>5336588.43</v>
      </c>
      <c r="R6" s="98"/>
      <c r="S6" s="105">
        <f>+Kaimai!S34</f>
        <v>1283083</v>
      </c>
      <c r="T6" s="105">
        <f>+Kaimai!T34</f>
        <v>208557</v>
      </c>
      <c r="U6" s="105">
        <f>+Kaimai!U34</f>
        <v>392117</v>
      </c>
      <c r="V6" s="105">
        <f>+Kaimai!V34</f>
        <v>532070</v>
      </c>
      <c r="W6" s="105">
        <f>+Kaimai!W34</f>
        <v>942562</v>
      </c>
      <c r="X6" s="105">
        <f>+Kaimai!X34</f>
        <v>842155</v>
      </c>
      <c r="Y6" s="105">
        <f>+Kaimai!Y34</f>
        <v>170444.85</v>
      </c>
      <c r="Z6" s="105">
        <f>+Kaimai!Z34</f>
        <v>98963</v>
      </c>
      <c r="AA6" s="105">
        <f>+Kaimai!AA34</f>
        <v>154272</v>
      </c>
      <c r="AB6" s="88">
        <f t="shared" si="1"/>
        <v>4624223.85</v>
      </c>
      <c r="AC6" s="88">
        <f t="shared" si="2"/>
        <v>712364.5800000001</v>
      </c>
      <c r="AD6" s="3"/>
      <c r="AE6" s="105">
        <f>+Kaimai!AE34</f>
        <v>54728310</v>
      </c>
      <c r="AF6" s="105">
        <f>+Kaimai!AF34</f>
        <v>2430129</v>
      </c>
      <c r="AG6" s="105">
        <f>+Kaimai!AG34</f>
        <v>6418453</v>
      </c>
      <c r="AH6" s="105">
        <f>+Kaimai!AH34</f>
        <v>40516</v>
      </c>
      <c r="AI6" s="88">
        <f aca="true" t="shared" si="5" ref="AI6:AI13">SUM(AE6:AH6)</f>
        <v>63617408</v>
      </c>
      <c r="AJ6" s="105">
        <f>+Kaimai!AJ34</f>
        <v>2060383</v>
      </c>
      <c r="AK6" s="88">
        <f aca="true" t="shared" si="6" ref="AK6:AK13">+AI6-AJ6</f>
        <v>61557025</v>
      </c>
      <c r="AM6" s="3"/>
      <c r="AO6" s="41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</row>
    <row r="7" spans="1:153" s="5" customFormat="1" ht="21.75" customHeight="1">
      <c r="A7" s="107">
        <f t="shared" si="3"/>
        <v>3</v>
      </c>
      <c r="B7" s="159" t="s">
        <v>312</v>
      </c>
      <c r="C7" s="160"/>
      <c r="D7" s="167">
        <f>+Central!A53</f>
        <v>49</v>
      </c>
      <c r="E7" s="167">
        <f>+Central!F54</f>
        <v>41</v>
      </c>
      <c r="F7" s="166">
        <f t="shared" si="4"/>
        <v>0.8367346938775511</v>
      </c>
      <c r="G7" s="105">
        <f>+Central!G54</f>
        <v>4466851</v>
      </c>
      <c r="H7" s="105">
        <f>+Central!H54</f>
        <v>43635</v>
      </c>
      <c r="I7" s="105">
        <f>+Central!I54</f>
        <v>250699</v>
      </c>
      <c r="J7" s="105">
        <f>+Central!J54</f>
        <v>760662</v>
      </c>
      <c r="K7" s="105">
        <f>+Central!K54</f>
        <v>237512</v>
      </c>
      <c r="L7" s="105">
        <f>+Central!L54</f>
        <v>219910</v>
      </c>
      <c r="M7" s="105">
        <f>+Central!M54</f>
        <v>1028141</v>
      </c>
      <c r="N7" s="105">
        <f>+Central!N54</f>
        <v>1342971</v>
      </c>
      <c r="O7" s="105">
        <f>+Central!O54</f>
        <v>670405</v>
      </c>
      <c r="P7" s="105">
        <f>+Central!P54</f>
        <v>138444</v>
      </c>
      <c r="Q7" s="53">
        <f t="shared" si="0"/>
        <v>9159230</v>
      </c>
      <c r="R7" s="98"/>
      <c r="S7" s="105">
        <f>+Central!S54</f>
        <v>2047554</v>
      </c>
      <c r="T7" s="105">
        <f>+Central!T54</f>
        <v>290745</v>
      </c>
      <c r="U7" s="105">
        <f>+Central!U54</f>
        <v>203581</v>
      </c>
      <c r="V7" s="105">
        <f>+Central!V54</f>
        <v>1597759</v>
      </c>
      <c r="W7" s="105">
        <f>+Central!W54</f>
        <v>1746897</v>
      </c>
      <c r="X7" s="105">
        <f>+Central!X54</f>
        <v>1403415</v>
      </c>
      <c r="Y7" s="105">
        <f>+Central!Y54</f>
        <v>473994</v>
      </c>
      <c r="Z7" s="105">
        <f>+Central!Z54</f>
        <v>252238</v>
      </c>
      <c r="AA7" s="105">
        <f>+Central!AA54</f>
        <v>216343</v>
      </c>
      <c r="AB7" s="88">
        <f t="shared" si="1"/>
        <v>8232526</v>
      </c>
      <c r="AC7" s="88">
        <f t="shared" si="2"/>
        <v>926704</v>
      </c>
      <c r="AD7" s="3"/>
      <c r="AE7" s="105">
        <f>+Central!AE54</f>
        <v>82315408</v>
      </c>
      <c r="AF7" s="105">
        <f>+Central!AF54</f>
        <v>4134684</v>
      </c>
      <c r="AG7" s="105">
        <f>+Central!AG54</f>
        <v>36067041</v>
      </c>
      <c r="AH7" s="105">
        <f>+Central!AH54</f>
        <v>459096</v>
      </c>
      <c r="AI7" s="88">
        <f t="shared" si="5"/>
        <v>122976229</v>
      </c>
      <c r="AJ7" s="105">
        <f>+Central!AJ54</f>
        <v>1832700</v>
      </c>
      <c r="AK7" s="88">
        <f t="shared" si="6"/>
        <v>121143529</v>
      </c>
      <c r="AM7" s="3"/>
      <c r="AO7" s="41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</row>
    <row r="8" spans="1:153" s="5" customFormat="1" ht="21.75" customHeight="1">
      <c r="A8" s="107">
        <f t="shared" si="3"/>
        <v>4</v>
      </c>
      <c r="B8" s="159" t="s">
        <v>313</v>
      </c>
      <c r="C8" s="160"/>
      <c r="D8" s="167">
        <f>+Alpine!A45</f>
        <v>41</v>
      </c>
      <c r="E8" s="167">
        <f>+Alpine!F46</f>
        <v>35</v>
      </c>
      <c r="F8" s="166">
        <f t="shared" si="4"/>
        <v>0.8536585365853658</v>
      </c>
      <c r="G8" s="105">
        <f>+Alpine!G46</f>
        <v>4011563</v>
      </c>
      <c r="H8" s="105">
        <f>+Alpine!H46</f>
        <v>69772</v>
      </c>
      <c r="I8" s="105">
        <f>+Alpine!I46</f>
        <v>275365</v>
      </c>
      <c r="J8" s="105">
        <f>+Alpine!J46</f>
        <v>343176</v>
      </c>
      <c r="K8" s="105">
        <f>+Alpine!K46</f>
        <v>72080</v>
      </c>
      <c r="L8" s="105">
        <f>+Alpine!L46</f>
        <v>265756</v>
      </c>
      <c r="M8" s="105">
        <f>+Alpine!M46</f>
        <v>1040942</v>
      </c>
      <c r="N8" s="105">
        <f>+Alpine!N46</f>
        <v>1214781</v>
      </c>
      <c r="O8" s="105">
        <f>+Alpine!O46</f>
        <v>301019</v>
      </c>
      <c r="P8" s="105">
        <f>+Alpine!P46</f>
        <v>123925</v>
      </c>
      <c r="Q8" s="53">
        <f t="shared" si="0"/>
        <v>7718379</v>
      </c>
      <c r="R8" s="98"/>
      <c r="S8" s="105">
        <f>+Alpine!S46</f>
        <v>1964186</v>
      </c>
      <c r="T8" s="105">
        <f>+Alpine!T46</f>
        <v>293402</v>
      </c>
      <c r="U8" s="105">
        <f>+Alpine!U46</f>
        <v>444508</v>
      </c>
      <c r="V8" s="105">
        <f>+Alpine!V46</f>
        <v>595010</v>
      </c>
      <c r="W8" s="105">
        <f>+Alpine!W46</f>
        <v>1303232</v>
      </c>
      <c r="X8" s="105">
        <f>+Alpine!X46</f>
        <v>1240372</v>
      </c>
      <c r="Y8" s="105">
        <f>+Alpine!Y46</f>
        <v>495051</v>
      </c>
      <c r="Z8" s="105">
        <f>+Alpine!Z46</f>
        <v>133910</v>
      </c>
      <c r="AA8" s="105">
        <f>+Alpine!AA46</f>
        <v>238084</v>
      </c>
      <c r="AB8" s="88">
        <f t="shared" si="1"/>
        <v>6707755</v>
      </c>
      <c r="AC8" s="88">
        <f t="shared" si="2"/>
        <v>1010624</v>
      </c>
      <c r="AD8" s="3"/>
      <c r="AE8" s="105">
        <f>+Alpine!AE46</f>
        <v>66662771</v>
      </c>
      <c r="AF8" s="105">
        <f>+Alpine!AF46</f>
        <v>3316298</v>
      </c>
      <c r="AG8" s="105">
        <f>+Alpine!AG46</f>
        <v>28649707</v>
      </c>
      <c r="AH8" s="105">
        <f>+Alpine!AH46</f>
        <v>1385331</v>
      </c>
      <c r="AI8" s="88">
        <f t="shared" si="5"/>
        <v>100014107</v>
      </c>
      <c r="AJ8" s="105">
        <f>+Alpine!AJ46</f>
        <v>13645896</v>
      </c>
      <c r="AK8" s="88">
        <f t="shared" si="6"/>
        <v>86368211</v>
      </c>
      <c r="AM8" s="3"/>
      <c r="AO8" s="41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</row>
    <row r="9" spans="1:153" s="5" customFormat="1" ht="21.75" customHeight="1">
      <c r="A9" s="107">
        <f t="shared" si="3"/>
        <v>5</v>
      </c>
      <c r="B9" s="161" t="s">
        <v>289</v>
      </c>
      <c r="C9" s="162"/>
      <c r="D9" s="165">
        <f>+'Southern Presbytery'!A69</f>
        <v>65</v>
      </c>
      <c r="E9" s="165">
        <f>+'Southern Presbytery'!F70</f>
        <v>48</v>
      </c>
      <c r="F9" s="166">
        <f t="shared" si="4"/>
        <v>0.7384615384615385</v>
      </c>
      <c r="G9" s="105">
        <f>+'Southern Presbytery'!G70</f>
        <v>5306040</v>
      </c>
      <c r="H9" s="105">
        <f>+'Southern Presbytery'!H70</f>
        <v>103672</v>
      </c>
      <c r="I9" s="105">
        <f>+'Southern Presbytery'!I70</f>
        <v>329249</v>
      </c>
      <c r="J9" s="105">
        <f>+'Southern Presbytery'!J70</f>
        <v>1048457</v>
      </c>
      <c r="K9" s="105">
        <f>+'Southern Presbytery'!K70</f>
        <v>325209</v>
      </c>
      <c r="L9" s="105">
        <f>+'Southern Presbytery'!L70</f>
        <v>315202</v>
      </c>
      <c r="M9" s="105">
        <f>+'Southern Presbytery'!M70</f>
        <v>712109</v>
      </c>
      <c r="N9" s="105">
        <f>+'Southern Presbytery'!N70</f>
        <v>604244</v>
      </c>
      <c r="O9" s="105">
        <f>+'Southern Presbytery'!O70</f>
        <v>391026</v>
      </c>
      <c r="P9" s="105">
        <f>+'Southern Presbytery'!P70</f>
        <v>155511</v>
      </c>
      <c r="Q9" s="53">
        <f t="shared" si="0"/>
        <v>9290719</v>
      </c>
      <c r="R9" s="98"/>
      <c r="S9" s="105">
        <f>+'Southern Presbytery'!S70</f>
        <v>2513250</v>
      </c>
      <c r="T9" s="105">
        <f>+'Southern Presbytery'!T70</f>
        <v>271034</v>
      </c>
      <c r="U9" s="105">
        <f>+'Southern Presbytery'!U70</f>
        <v>500480</v>
      </c>
      <c r="V9" s="105">
        <f>+'Southern Presbytery'!V70</f>
        <v>1152711</v>
      </c>
      <c r="W9" s="105">
        <f>+'Southern Presbytery'!W70</f>
        <v>1513794</v>
      </c>
      <c r="X9" s="105">
        <f>+'Southern Presbytery'!X70</f>
        <v>1215869</v>
      </c>
      <c r="Y9" s="105">
        <f>+'Southern Presbytery'!Y70</f>
        <v>296272</v>
      </c>
      <c r="Z9" s="105">
        <f>+'Southern Presbytery'!Z70</f>
        <v>356152</v>
      </c>
      <c r="AA9" s="105">
        <f>+'Southern Presbytery'!AA70</f>
        <v>337392</v>
      </c>
      <c r="AB9" s="88">
        <f t="shared" si="1"/>
        <v>8156954</v>
      </c>
      <c r="AC9" s="88">
        <f t="shared" si="2"/>
        <v>1133765</v>
      </c>
      <c r="AD9" s="3"/>
      <c r="AE9" s="105">
        <f>+'Southern Presbytery'!AE70</f>
        <v>63166824</v>
      </c>
      <c r="AF9" s="105">
        <f>+'Southern Presbytery'!AF70</f>
        <v>3785973</v>
      </c>
      <c r="AG9" s="105">
        <f>+'Southern Presbytery'!AG70</f>
        <v>15863772</v>
      </c>
      <c r="AH9" s="105">
        <f>+'Southern Presbytery'!AH70</f>
        <v>114093</v>
      </c>
      <c r="AI9" s="88">
        <f t="shared" si="5"/>
        <v>82930662</v>
      </c>
      <c r="AJ9" s="105">
        <f>+'Southern Presbytery'!AJ70</f>
        <v>973521</v>
      </c>
      <c r="AK9" s="88">
        <f t="shared" si="6"/>
        <v>81957141</v>
      </c>
      <c r="AM9" s="3"/>
      <c r="AO9" s="41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</row>
    <row r="10" spans="1:153" s="5" customFormat="1" ht="21.75" customHeight="1">
      <c r="A10" s="107">
        <f t="shared" si="3"/>
        <v>6</v>
      </c>
      <c r="B10" s="159" t="s">
        <v>451</v>
      </c>
      <c r="C10" s="160"/>
      <c r="D10" s="167">
        <f>+'PI Synod'!A14</f>
        <v>10</v>
      </c>
      <c r="E10" s="167">
        <f>+'PI Synod'!F15</f>
        <v>5</v>
      </c>
      <c r="F10" s="166">
        <f t="shared" si="4"/>
        <v>0.5</v>
      </c>
      <c r="G10" s="105">
        <f>+'PI Synod'!G15</f>
        <v>1076350</v>
      </c>
      <c r="H10" s="105">
        <f>+'PI Synod'!H15</f>
        <v>0</v>
      </c>
      <c r="I10" s="105">
        <f>+'PI Synod'!I15</f>
        <v>35717</v>
      </c>
      <c r="J10" s="105">
        <f>+'PI Synod'!J15</f>
        <v>68662</v>
      </c>
      <c r="K10" s="105">
        <f>+'PI Synod'!K15</f>
        <v>63577</v>
      </c>
      <c r="L10" s="105">
        <f>+'PI Synod'!L15</f>
        <v>0</v>
      </c>
      <c r="M10" s="105">
        <f>+'PI Synod'!M15</f>
        <v>79065</v>
      </c>
      <c r="N10" s="105">
        <f>+'PI Synod'!N15</f>
        <v>119579</v>
      </c>
      <c r="O10" s="105">
        <f>+'PI Synod'!O15</f>
        <v>133510</v>
      </c>
      <c r="P10" s="105">
        <f>+'PI Synod'!P15</f>
        <v>81878</v>
      </c>
      <c r="Q10" s="53">
        <f t="shared" si="0"/>
        <v>1658338</v>
      </c>
      <c r="R10" s="98"/>
      <c r="S10" s="105">
        <f>+'PI Synod'!S15</f>
        <v>547243</v>
      </c>
      <c r="T10" s="105">
        <f>+'PI Synod'!T15</f>
        <v>53653</v>
      </c>
      <c r="U10" s="105">
        <f>+'PI Synod'!U15</f>
        <v>45413</v>
      </c>
      <c r="V10" s="105">
        <f>+'PI Synod'!V15</f>
        <v>7234</v>
      </c>
      <c r="W10" s="105">
        <f>+'PI Synod'!W15</f>
        <v>457120</v>
      </c>
      <c r="X10" s="105">
        <f>+'PI Synod'!X15</f>
        <v>167035</v>
      </c>
      <c r="Y10" s="105">
        <f>+'PI Synod'!Y15</f>
        <v>114973</v>
      </c>
      <c r="Z10" s="105">
        <f>+'PI Synod'!Z15</f>
        <v>0</v>
      </c>
      <c r="AA10" s="105">
        <f>+'PI Synod'!AA15</f>
        <v>56388</v>
      </c>
      <c r="AB10" s="88">
        <f t="shared" si="1"/>
        <v>1449059</v>
      </c>
      <c r="AC10" s="88">
        <f t="shared" si="2"/>
        <v>209279</v>
      </c>
      <c r="AD10" s="3"/>
      <c r="AE10" s="105">
        <f>+'PI Synod'!AE15</f>
        <v>21820564</v>
      </c>
      <c r="AF10" s="105">
        <f>+'PI Synod'!AF15</f>
        <v>680662</v>
      </c>
      <c r="AG10" s="105">
        <f>+'PI Synod'!AG15</f>
        <v>1269941</v>
      </c>
      <c r="AH10" s="105">
        <f>+'PI Synod'!AH15</f>
        <v>32</v>
      </c>
      <c r="AI10" s="88">
        <f t="shared" si="5"/>
        <v>23771199</v>
      </c>
      <c r="AJ10" s="105">
        <f>+'PI Synod'!AJ15</f>
        <v>240452</v>
      </c>
      <c r="AK10" s="88">
        <f t="shared" si="6"/>
        <v>23530747</v>
      </c>
      <c r="AM10" s="3"/>
      <c r="AO10" s="41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</row>
    <row r="11" spans="1:153" s="5" customFormat="1" ht="21.75" customHeight="1">
      <c r="A11" s="107">
        <f t="shared" si="3"/>
        <v>7</v>
      </c>
      <c r="B11" s="159" t="s">
        <v>291</v>
      </c>
      <c r="C11" s="160"/>
      <c r="D11" s="167">
        <f>+'Te Aka Puaho'!A19</f>
        <v>15</v>
      </c>
      <c r="E11" s="167">
        <f>+'Te Aka Puaho'!G20</f>
        <v>0</v>
      </c>
      <c r="F11" s="166">
        <f t="shared" si="4"/>
        <v>0</v>
      </c>
      <c r="G11" s="105">
        <f>+'Te Aka Puaho'!H20</f>
        <v>0</v>
      </c>
      <c r="H11" s="105">
        <f>+'Te Aka Puaho'!I20</f>
        <v>0</v>
      </c>
      <c r="I11" s="105">
        <f>+'Te Aka Puaho'!J20</f>
        <v>0</v>
      </c>
      <c r="J11" s="105">
        <f>+'Te Aka Puaho'!K20</f>
        <v>0</v>
      </c>
      <c r="K11" s="105">
        <f>+'Te Aka Puaho'!L20</f>
        <v>0</v>
      </c>
      <c r="L11" s="105">
        <f>+'Te Aka Puaho'!M20</f>
        <v>0</v>
      </c>
      <c r="M11" s="105">
        <f>+'Te Aka Puaho'!N20</f>
        <v>0</v>
      </c>
      <c r="N11" s="105">
        <f>+'Te Aka Puaho'!O20</f>
        <v>0</v>
      </c>
      <c r="O11" s="105">
        <f>+'Te Aka Puaho'!P20</f>
        <v>0</v>
      </c>
      <c r="P11" s="105">
        <f>+'Te Aka Puaho'!Q20</f>
        <v>0</v>
      </c>
      <c r="Q11" s="53">
        <f t="shared" si="0"/>
        <v>0</v>
      </c>
      <c r="R11" s="98"/>
      <c r="S11" s="105">
        <f>+'Te Aka Puaho'!T20</f>
        <v>0</v>
      </c>
      <c r="T11" s="105">
        <f>+'Te Aka Puaho'!U20</f>
        <v>0</v>
      </c>
      <c r="U11" s="105">
        <f>+'Te Aka Puaho'!V20</f>
        <v>0</v>
      </c>
      <c r="V11" s="105">
        <f>+'Te Aka Puaho'!W20</f>
        <v>0</v>
      </c>
      <c r="W11" s="105">
        <f>+'Te Aka Puaho'!X20</f>
        <v>0</v>
      </c>
      <c r="X11" s="105">
        <f>+'Te Aka Puaho'!Y20</f>
        <v>0</v>
      </c>
      <c r="Y11" s="105">
        <f>+'Te Aka Puaho'!Z20</f>
        <v>0</v>
      </c>
      <c r="Z11" s="105">
        <f>+'Te Aka Puaho'!AA20</f>
        <v>0</v>
      </c>
      <c r="AA11" s="105">
        <f>+'Te Aka Puaho'!AB20</f>
        <v>0</v>
      </c>
      <c r="AB11" s="88">
        <f t="shared" si="1"/>
        <v>0</v>
      </c>
      <c r="AC11" s="88">
        <f t="shared" si="2"/>
        <v>0</v>
      </c>
      <c r="AD11" s="3"/>
      <c r="AE11" s="105">
        <f>+'Te Aka Puaho'!AF20</f>
        <v>0</v>
      </c>
      <c r="AF11" s="105">
        <f>+'Te Aka Puaho'!AG20</f>
        <v>0</v>
      </c>
      <c r="AG11" s="105">
        <f>+'Te Aka Puaho'!AH20</f>
        <v>0</v>
      </c>
      <c r="AH11" s="105">
        <f>+'Te Aka Puaho'!AI20</f>
        <v>0</v>
      </c>
      <c r="AI11" s="88">
        <f t="shared" si="5"/>
        <v>0</v>
      </c>
      <c r="AJ11" s="105">
        <f>+'Te Aka Puaho'!AK20</f>
        <v>0</v>
      </c>
      <c r="AK11" s="88">
        <f t="shared" si="6"/>
        <v>0</v>
      </c>
      <c r="AM11" s="3"/>
      <c r="AO11" s="41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</row>
    <row r="12" spans="1:41" s="5" customFormat="1" ht="21.75" customHeight="1">
      <c r="A12" s="163" t="s">
        <v>332</v>
      </c>
      <c r="B12" s="71"/>
      <c r="C12" s="71"/>
      <c r="D12" s="168">
        <f>SUM(D5:D11)</f>
        <v>282</v>
      </c>
      <c r="E12" s="168">
        <f>SUM(E5:E11)</f>
        <v>206</v>
      </c>
      <c r="F12" s="169">
        <f t="shared" si="4"/>
        <v>0.7304964539007093</v>
      </c>
      <c r="G12" s="45">
        <f>SUM(G5:G11)</f>
        <v>26267903.58</v>
      </c>
      <c r="H12" s="45">
        <f>SUM(H5:H11)</f>
        <v>337885</v>
      </c>
      <c r="I12" s="45">
        <f>SUM(I5:I11)</f>
        <v>1362734</v>
      </c>
      <c r="J12" s="45">
        <f>SUM(J5:J11)</f>
        <v>2840345</v>
      </c>
      <c r="K12" s="45">
        <f>SUM(K5:K11)</f>
        <v>927342</v>
      </c>
      <c r="L12" s="45">
        <f>SUM(L5:L11)</f>
        <v>1952189</v>
      </c>
      <c r="M12" s="45">
        <f>SUM(M5:M11)</f>
        <v>5762249</v>
      </c>
      <c r="N12" s="45">
        <f>SUM(N5:N11)</f>
        <v>4418585</v>
      </c>
      <c r="O12" s="45">
        <f>SUM(O5:O11)</f>
        <v>2340044</v>
      </c>
      <c r="P12" s="45">
        <f>SUM(P5:P11)</f>
        <v>944426.85</v>
      </c>
      <c r="Q12" s="53">
        <f t="shared" si="0"/>
        <v>47153703.43</v>
      </c>
      <c r="R12" s="98"/>
      <c r="S12" s="45">
        <f>SUM(S5:S11)</f>
        <v>12213987</v>
      </c>
      <c r="T12" s="45">
        <f>SUM(T5:T11)</f>
        <v>1839502</v>
      </c>
      <c r="U12" s="45">
        <f>SUM(U5:U11)</f>
        <v>2082611</v>
      </c>
      <c r="V12" s="45">
        <f>SUM(V5:V11)</f>
        <v>5328403</v>
      </c>
      <c r="W12" s="45">
        <f>SUM(W5:W11)</f>
        <v>8756832</v>
      </c>
      <c r="X12" s="45">
        <f>SUM(X5:X11)</f>
        <v>6848785</v>
      </c>
      <c r="Y12" s="45">
        <f>SUM(Y5:Y11)</f>
        <v>2106036.85</v>
      </c>
      <c r="Z12" s="45">
        <f>SUM(Z5:Z11)</f>
        <v>1213049</v>
      </c>
      <c r="AA12" s="45">
        <f>SUM(AA5:AA11)</f>
        <v>1420801</v>
      </c>
      <c r="AB12" s="88">
        <f t="shared" si="1"/>
        <v>41810006.85</v>
      </c>
      <c r="AC12" s="88">
        <f t="shared" si="2"/>
        <v>5343696.579999998</v>
      </c>
      <c r="AD12" s="3"/>
      <c r="AE12" s="45">
        <f>SUM(AE5:AE11)</f>
        <v>409031962</v>
      </c>
      <c r="AF12" s="45">
        <f>SUM(AF5:AF11)</f>
        <v>19353854</v>
      </c>
      <c r="AG12" s="45">
        <f>SUM(AG5:AG11)</f>
        <v>113987452</v>
      </c>
      <c r="AH12" s="45">
        <f>SUM(AH5:AH11)</f>
        <v>2228671</v>
      </c>
      <c r="AI12" s="53">
        <f>SUM(AI5:AI11)</f>
        <v>544601939</v>
      </c>
      <c r="AJ12" s="45">
        <f>SUM(AJ5:AJ11)</f>
        <v>28912232</v>
      </c>
      <c r="AK12" s="53">
        <f>SUM(AK5:AK11)</f>
        <v>515689707</v>
      </c>
      <c r="AM12" s="3"/>
      <c r="AO12" s="41"/>
    </row>
    <row r="13" spans="1:41" s="5" customFormat="1" ht="21.75" customHeight="1">
      <c r="A13" s="163" t="s">
        <v>305</v>
      </c>
      <c r="B13" s="71"/>
      <c r="C13" s="71"/>
      <c r="D13" s="170">
        <f>+'[1]All Parishes'!$A$290</f>
        <v>286</v>
      </c>
      <c r="E13" s="170">
        <f>-'[1]All Parishes'!$G$291+D13</f>
        <v>219</v>
      </c>
      <c r="F13" s="169">
        <f t="shared" si="4"/>
        <v>0.7657342657342657</v>
      </c>
      <c r="G13" s="119">
        <f>+'All Parishes'!G288</f>
        <v>25547436</v>
      </c>
      <c r="H13" s="119">
        <f>+'All Parishes'!H288</f>
        <v>378358</v>
      </c>
      <c r="I13" s="119">
        <f>+'All Parishes'!I288</f>
        <v>1454075</v>
      </c>
      <c r="J13" s="119">
        <f>+'All Parishes'!J288</f>
        <v>8357185</v>
      </c>
      <c r="K13" s="119">
        <f>+'All Parishes'!K288</f>
        <v>1357869</v>
      </c>
      <c r="L13" s="119">
        <f>+'All Parishes'!L288</f>
        <v>1630192</v>
      </c>
      <c r="M13" s="119">
        <f>+'All Parishes'!M288</f>
        <v>5191098</v>
      </c>
      <c r="N13" s="119">
        <f>+'All Parishes'!N288</f>
        <v>4100240</v>
      </c>
      <c r="O13" s="119">
        <f>+'All Parishes'!O288</f>
        <v>2035756</v>
      </c>
      <c r="P13" s="119">
        <f>+'All Parishes'!P288</f>
        <v>975376</v>
      </c>
      <c r="Q13" s="53">
        <f t="shared" si="0"/>
        <v>51027585</v>
      </c>
      <c r="R13" s="98"/>
      <c r="S13" s="119">
        <f>+'All Parishes'!S288</f>
        <v>12391992</v>
      </c>
      <c r="T13" s="119">
        <f>+'All Parishes'!T288</f>
        <v>1784168</v>
      </c>
      <c r="U13" s="119">
        <f>+'All Parishes'!U288</f>
        <v>1729764.06</v>
      </c>
      <c r="V13" s="119">
        <f>+'All Parishes'!V288</f>
        <v>5218440</v>
      </c>
      <c r="W13" s="119">
        <f>+'All Parishes'!W288</f>
        <v>8753427</v>
      </c>
      <c r="X13" s="119">
        <f>+'All Parishes'!X288</f>
        <v>6216000</v>
      </c>
      <c r="Y13" s="119">
        <f>+'All Parishes'!Y288</f>
        <v>2186925</v>
      </c>
      <c r="Z13" s="119">
        <f>+'All Parishes'!Z288</f>
        <v>903105.5</v>
      </c>
      <c r="AA13" s="119">
        <f>+'All Parishes'!AA288</f>
        <v>1449967.45</v>
      </c>
      <c r="AB13" s="88">
        <f t="shared" si="1"/>
        <v>40633789.010000005</v>
      </c>
      <c r="AC13" s="88">
        <f t="shared" si="2"/>
        <v>10393795.989999995</v>
      </c>
      <c r="AD13" s="3"/>
      <c r="AE13" s="119">
        <f>+'All Parishes'!AE288</f>
        <v>398468407</v>
      </c>
      <c r="AF13" s="119">
        <f>+'All Parishes'!AF288</f>
        <v>20217876</v>
      </c>
      <c r="AG13" s="119">
        <f>+'All Parishes'!AG288</f>
        <v>106398213</v>
      </c>
      <c r="AH13" s="119">
        <f>+'All Parishes'!AH288</f>
        <v>1340196</v>
      </c>
      <c r="AI13" s="88">
        <f t="shared" si="5"/>
        <v>526424692</v>
      </c>
      <c r="AJ13" s="119">
        <f>+'All Parishes'!AJ288</f>
        <v>26318910</v>
      </c>
      <c r="AK13" s="88">
        <f t="shared" si="6"/>
        <v>500105782</v>
      </c>
      <c r="AM13" s="3"/>
      <c r="AO13" s="41"/>
    </row>
    <row r="14" spans="1:43" s="5" customFormat="1" ht="21.75" customHeight="1">
      <c r="A14" s="164" t="s">
        <v>333</v>
      </c>
      <c r="B14" s="72"/>
      <c r="C14" s="72"/>
      <c r="D14" s="171"/>
      <c r="E14" s="171"/>
      <c r="F14" s="171"/>
      <c r="G14" s="38">
        <f>+G12/G13</f>
        <v>1.028201169776881</v>
      </c>
      <c r="H14" s="38">
        <f>+H12/H13</f>
        <v>0.893029881752203</v>
      </c>
      <c r="I14" s="38">
        <f>+I12/I13</f>
        <v>0.9371827450441002</v>
      </c>
      <c r="J14" s="38">
        <f>+J12/J13</f>
        <v>0.33986862801290146</v>
      </c>
      <c r="K14" s="38">
        <f>+K12/K13</f>
        <v>0.6829392231503922</v>
      </c>
      <c r="L14" s="38">
        <f>+L12/L13</f>
        <v>1.1975209055129703</v>
      </c>
      <c r="M14" s="38">
        <f>+M12/M13</f>
        <v>1.1100250852517135</v>
      </c>
      <c r="N14" s="38">
        <f>+N12/N13</f>
        <v>1.0776405771369482</v>
      </c>
      <c r="O14" s="38">
        <f>+O12/O13</f>
        <v>1.1494717441579443</v>
      </c>
      <c r="P14" s="38">
        <f>+P12/P13</f>
        <v>0.9682695186266629</v>
      </c>
      <c r="Q14" s="54">
        <f>+Q12/Q13</f>
        <v>0.9240826002249567</v>
      </c>
      <c r="R14" s="98"/>
      <c r="S14" s="38">
        <f>+S12/S13</f>
        <v>0.9856354813657078</v>
      </c>
      <c r="T14" s="38">
        <f>+T12/T13</f>
        <v>1.0310138955524368</v>
      </c>
      <c r="U14" s="38"/>
      <c r="V14" s="38">
        <f>+V12/V13</f>
        <v>1.0210720061934218</v>
      </c>
      <c r="W14" s="38">
        <f>+W12/W13</f>
        <v>1.0003889905062326</v>
      </c>
      <c r="X14" s="38">
        <f>+X12/X13</f>
        <v>1.1017993886743886</v>
      </c>
      <c r="Y14" s="38">
        <f>+Y12/Y13</f>
        <v>0.963012837660185</v>
      </c>
      <c r="Z14" s="38"/>
      <c r="AA14" s="38">
        <f>+AA12/AA13</f>
        <v>0.9798847553439907</v>
      </c>
      <c r="AB14" s="56">
        <f>+AB12/AB13</f>
        <v>1.0289467920333624</v>
      </c>
      <c r="AC14" s="54">
        <f>+AC12/AC13</f>
        <v>0.514123673885964</v>
      </c>
      <c r="AD14" s="3"/>
      <c r="AE14" s="38">
        <f>+AE12/AE13</f>
        <v>1.0265103953398242</v>
      </c>
      <c r="AF14" s="38">
        <f>+AF12/AF13</f>
        <v>0.9572644525072762</v>
      </c>
      <c r="AG14" s="38">
        <f>+AG12/AG13</f>
        <v>1.0713286321829485</v>
      </c>
      <c r="AH14" s="38">
        <f>+AH12/AH13</f>
        <v>1.6629440768365225</v>
      </c>
      <c r="AI14" s="56">
        <f>+AI12/AI13</f>
        <v>1.0345296246096298</v>
      </c>
      <c r="AJ14" s="38">
        <f>+AJ12/AJ13</f>
        <v>1.0985345517728509</v>
      </c>
      <c r="AK14" s="56">
        <f>+AK12/AK13</f>
        <v>1.0311612573997395</v>
      </c>
      <c r="AM14" s="3"/>
      <c r="AO14" s="41"/>
      <c r="AP14"/>
      <c r="AQ14"/>
    </row>
    <row r="15" spans="1:41" s="5" customFormat="1" ht="18" customHeight="1">
      <c r="A15" s="9"/>
      <c r="B15" s="9"/>
      <c r="C15" s="108"/>
      <c r="D15" s="108"/>
      <c r="E15" s="108"/>
      <c r="F15" s="109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98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"/>
      <c r="AE15" s="32"/>
      <c r="AF15" s="32"/>
      <c r="AG15" s="32"/>
      <c r="AH15" s="32"/>
      <c r="AI15" s="6"/>
      <c r="AJ15" s="32"/>
      <c r="AK15" s="6"/>
      <c r="AM15" s="3"/>
      <c r="AO15" s="41"/>
    </row>
    <row r="16" spans="7:39" ht="15.75" customHeight="1"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98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3"/>
      <c r="AE16" s="120"/>
      <c r="AF16" s="120"/>
      <c r="AG16" s="120"/>
      <c r="AH16" s="120"/>
      <c r="AI16" s="110"/>
      <c r="AJ16" s="120"/>
      <c r="AK16" s="110"/>
      <c r="AM16" s="3"/>
    </row>
    <row r="17" spans="7:39" ht="15.75" customHeight="1">
      <c r="G17" s="35">
        <f>+G12-'All Parishes'!G287</f>
        <v>0</v>
      </c>
      <c r="H17" s="35">
        <f>+H12-'All Parishes'!H287</f>
        <v>0</v>
      </c>
      <c r="I17" s="35">
        <f>+I12-'All Parishes'!I287</f>
        <v>0</v>
      </c>
      <c r="J17" s="35">
        <f>+J12-'All Parishes'!J287</f>
        <v>0</v>
      </c>
      <c r="K17" s="35">
        <f>+K12-'All Parishes'!K287</f>
        <v>0</v>
      </c>
      <c r="L17" s="35">
        <f>+L12-'All Parishes'!L287</f>
        <v>0</v>
      </c>
      <c r="M17" s="35">
        <f>+M12-'All Parishes'!M287</f>
        <v>0</v>
      </c>
      <c r="N17" s="35">
        <f>+N12-'All Parishes'!N287</f>
        <v>0</v>
      </c>
      <c r="O17" s="35">
        <f>+O12-'All Parishes'!O287</f>
        <v>0</v>
      </c>
      <c r="P17" s="35">
        <f>+P12-'All Parishes'!P287</f>
        <v>0</v>
      </c>
      <c r="Q17" s="35">
        <f>+Q12-'All Parishes'!Q287</f>
        <v>0</v>
      </c>
      <c r="R17" s="35">
        <f>+R12-'All Parishes'!R287</f>
        <v>0</v>
      </c>
      <c r="S17" s="35">
        <f>+S12-'All Parishes'!S287</f>
        <v>0</v>
      </c>
      <c r="T17" s="35">
        <f>+T12-'All Parishes'!T287</f>
        <v>0</v>
      </c>
      <c r="U17" s="35">
        <f>+U12-'All Parishes'!U287</f>
        <v>0</v>
      </c>
      <c r="V17" s="35">
        <f>+V12-'All Parishes'!V287</f>
        <v>0</v>
      </c>
      <c r="W17" s="35">
        <f>+W12-'All Parishes'!W287</f>
        <v>0</v>
      </c>
      <c r="X17" s="35">
        <f>+X12-'All Parishes'!X287</f>
        <v>0</v>
      </c>
      <c r="Y17" s="35">
        <f>+Y12-'All Parishes'!Y287</f>
        <v>0</v>
      </c>
      <c r="Z17" s="35">
        <f>+Z12-'All Parishes'!Z287</f>
        <v>0</v>
      </c>
      <c r="AA17" s="35">
        <f>+AA12-'All Parishes'!AA287</f>
        <v>0</v>
      </c>
      <c r="AB17" s="35">
        <f>+AB12-'All Parishes'!AB287</f>
        <v>0</v>
      </c>
      <c r="AC17" s="35">
        <f>+AC12-'All Parishes'!AC287</f>
        <v>0</v>
      </c>
      <c r="AD17" s="35">
        <f>+AD12-'All Parishes'!AD287</f>
        <v>0</v>
      </c>
      <c r="AE17" s="35">
        <f>+AE12-'All Parishes'!AE287</f>
        <v>0</v>
      </c>
      <c r="AF17" s="35">
        <f>+AF12-'All Parishes'!AF287</f>
        <v>0</v>
      </c>
      <c r="AG17" s="35">
        <f>+AG12-'All Parishes'!AG287</f>
        <v>0</v>
      </c>
      <c r="AH17" s="35">
        <f>+AH12-'All Parishes'!AH287</f>
        <v>0</v>
      </c>
      <c r="AI17" s="35">
        <f>+AI12-'All Parishes'!AI287</f>
        <v>0</v>
      </c>
      <c r="AJ17" s="35">
        <f>+AJ12-'All Parishes'!AJ287</f>
        <v>0</v>
      </c>
      <c r="AK17" s="35">
        <f>+AK12-'All Parishes'!AK287</f>
        <v>0</v>
      </c>
      <c r="AM17" s="3"/>
    </row>
    <row r="18" spans="1:40" ht="18.75" customHeight="1">
      <c r="A18" s="47"/>
      <c r="B18" s="91"/>
      <c r="C18" s="91"/>
      <c r="D18" s="91"/>
      <c r="E18" s="91"/>
      <c r="F18" s="173"/>
      <c r="G18" s="27"/>
      <c r="H18" s="92"/>
      <c r="I18" s="92"/>
      <c r="J18" s="65"/>
      <c r="K18" s="65"/>
      <c r="L18" s="43"/>
      <c r="M18" s="43"/>
      <c r="N18" s="63"/>
      <c r="R18" s="98"/>
      <c r="T18" s="8"/>
      <c r="Y18" s="101"/>
      <c r="AD18" s="3"/>
      <c r="AL18" s="8"/>
      <c r="AM18" s="3"/>
      <c r="AN18" s="8"/>
    </row>
    <row r="19" spans="6:30" ht="15.75" customHeight="1">
      <c r="F19" s="120"/>
      <c r="G19" s="35"/>
      <c r="H19" s="120"/>
      <c r="R19" s="98"/>
      <c r="AD19" s="3"/>
    </row>
    <row r="20" spans="6:30" ht="15.75" customHeight="1">
      <c r="F20" s="120"/>
      <c r="G20" s="35"/>
      <c r="H20" s="120"/>
      <c r="R20" s="98"/>
      <c r="AD20" s="3"/>
    </row>
    <row r="21" spans="6:8" ht="15.75" customHeight="1">
      <c r="F21" s="120"/>
      <c r="G21" s="35"/>
      <c r="H21" s="120"/>
    </row>
    <row r="22" spans="6:8" ht="15.75" customHeight="1">
      <c r="F22" s="120"/>
      <c r="G22" s="35"/>
      <c r="H22" s="120"/>
    </row>
    <row r="23" spans="6:8" ht="15.75" customHeight="1">
      <c r="F23" s="120"/>
      <c r="G23" s="35"/>
      <c r="H23" s="120"/>
    </row>
    <row r="24" spans="6:8" ht="15.75" customHeight="1">
      <c r="F24" s="120"/>
      <c r="G24" s="35"/>
      <c r="H24" s="120"/>
    </row>
    <row r="25" spans="6:7" ht="15.75" customHeight="1">
      <c r="F25" s="120"/>
      <c r="G25" s="35">
        <f>+G11</f>
        <v>0</v>
      </c>
    </row>
  </sheetData>
  <sheetProtection/>
  <mergeCells count="10">
    <mergeCell ref="AE3:AK3"/>
    <mergeCell ref="A1:C1"/>
    <mergeCell ref="F1:AB1"/>
    <mergeCell ref="A2:C2"/>
    <mergeCell ref="G3:Q3"/>
    <mergeCell ref="S3:AB3"/>
    <mergeCell ref="A3:C4"/>
    <mergeCell ref="F3:F4"/>
    <mergeCell ref="E3:E4"/>
    <mergeCell ref="D3:D4"/>
  </mergeCells>
  <printOptions/>
  <pageMargins left="0.75" right="0.75" top="0.52" bottom="0.52" header="0.5" footer="0.5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R316"/>
  <sheetViews>
    <sheetView zoomScalePageLayoutView="0" workbookViewId="0" topLeftCell="A44">
      <selection activeCell="G58" sqref="G58"/>
    </sheetView>
  </sheetViews>
  <sheetFormatPr defaultColWidth="9.140625" defaultRowHeight="15.75" customHeight="1"/>
  <cols>
    <col min="1" max="1" width="6.421875" style="0" customWidth="1"/>
    <col min="2" max="2" width="0" style="0" hidden="1" customWidth="1"/>
    <col min="4" max="4" width="40.00390625" style="51" customWidth="1"/>
    <col min="5" max="5" width="6.28125" style="51" hidden="1" customWidth="1"/>
    <col min="6" max="6" width="9.00390625" style="40" customWidth="1"/>
    <col min="7" max="7" width="16.140625" style="0" bestFit="1" customWidth="1"/>
    <col min="8" max="8" width="13.140625" style="0" bestFit="1" customWidth="1"/>
    <col min="9" max="9" width="14.8515625" style="0" bestFit="1" customWidth="1"/>
    <col min="10" max="10" width="15.421875" style="0" bestFit="1" customWidth="1"/>
    <col min="11" max="11" width="14.8515625" style="0" bestFit="1" customWidth="1"/>
    <col min="12" max="12" width="14.421875" style="0" bestFit="1" customWidth="1"/>
    <col min="13" max="14" width="15.421875" style="0" bestFit="1" customWidth="1"/>
    <col min="15" max="15" width="15.421875" style="0" customWidth="1"/>
    <col min="16" max="16" width="13.421875" style="0" bestFit="1" customWidth="1"/>
    <col min="17" max="17" width="15.8515625" style="8" customWidth="1"/>
    <col min="18" max="18" width="4.140625" style="52" customWidth="1"/>
    <col min="19" max="19" width="16.57421875" style="0" customWidth="1"/>
    <col min="20" max="20" width="14.8515625" style="0" customWidth="1"/>
    <col min="21" max="27" width="14.8515625" style="47" customWidth="1"/>
    <col min="28" max="28" width="17.140625" style="0" customWidth="1"/>
    <col min="29" max="29" width="15.421875" style="0" customWidth="1"/>
    <col min="30" max="30" width="3.28125" style="0" customWidth="1"/>
    <col min="31" max="31" width="17.7109375" style="0" bestFit="1" customWidth="1"/>
    <col min="32" max="34" width="16.140625" style="0" customWidth="1"/>
    <col min="35" max="35" width="17.140625" style="8" customWidth="1"/>
    <col min="36" max="36" width="16.140625" style="0" customWidth="1"/>
    <col min="37" max="37" width="17.8515625" style="8" customWidth="1"/>
    <col min="38" max="38" width="15.57421875" style="0" customWidth="1"/>
  </cols>
  <sheetData>
    <row r="2" spans="1:140" s="5" customFormat="1" ht="20.25" customHeight="1">
      <c r="A2" s="183" t="s">
        <v>334</v>
      </c>
      <c r="B2" s="184"/>
      <c r="C2" s="184"/>
      <c r="D2" s="184"/>
      <c r="F2" s="181" t="s">
        <v>443</v>
      </c>
      <c r="G2" s="188" t="s">
        <v>253</v>
      </c>
      <c r="H2" s="205"/>
      <c r="I2" s="205"/>
      <c r="J2" s="205"/>
      <c r="K2" s="205"/>
      <c r="L2" s="205"/>
      <c r="M2" s="205"/>
      <c r="N2" s="205"/>
      <c r="O2" s="205"/>
      <c r="P2" s="205"/>
      <c r="Q2" s="206"/>
      <c r="R2" s="24"/>
      <c r="S2" s="188" t="s">
        <v>258</v>
      </c>
      <c r="T2" s="207"/>
      <c r="U2" s="207"/>
      <c r="V2" s="207"/>
      <c r="W2" s="207"/>
      <c r="X2" s="207"/>
      <c r="Y2" s="207"/>
      <c r="Z2" s="207"/>
      <c r="AA2" s="207"/>
      <c r="AB2" s="208"/>
      <c r="AC2" s="15"/>
      <c r="AD2" s="3"/>
      <c r="AE2" s="178" t="s">
        <v>269</v>
      </c>
      <c r="AF2" s="204"/>
      <c r="AG2" s="204"/>
      <c r="AH2" s="204"/>
      <c r="AI2" s="194"/>
      <c r="AJ2" s="204"/>
      <c r="AK2" s="195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</row>
    <row r="3" spans="1:140" s="5" customFormat="1" ht="91.5" customHeight="1">
      <c r="A3" s="185"/>
      <c r="B3" s="186"/>
      <c r="C3" s="186"/>
      <c r="D3" s="186"/>
      <c r="F3" s="182"/>
      <c r="G3" s="18" t="s">
        <v>246</v>
      </c>
      <c r="H3" s="16" t="s">
        <v>247</v>
      </c>
      <c r="I3" s="16" t="s">
        <v>248</v>
      </c>
      <c r="J3" s="16" t="s">
        <v>249</v>
      </c>
      <c r="K3" s="44" t="s">
        <v>261</v>
      </c>
      <c r="L3" s="16" t="s">
        <v>250</v>
      </c>
      <c r="M3" s="16" t="s">
        <v>0</v>
      </c>
      <c r="N3" s="16" t="s">
        <v>251</v>
      </c>
      <c r="O3" s="16" t="s">
        <v>252</v>
      </c>
      <c r="P3" s="23" t="s">
        <v>285</v>
      </c>
      <c r="Q3" s="58" t="s">
        <v>1</v>
      </c>
      <c r="R3" s="25"/>
      <c r="S3" s="16" t="s">
        <v>254</v>
      </c>
      <c r="T3" s="34" t="s">
        <v>255</v>
      </c>
      <c r="U3" s="57" t="s">
        <v>306</v>
      </c>
      <c r="V3" s="57" t="s">
        <v>307</v>
      </c>
      <c r="W3" s="17" t="s">
        <v>2</v>
      </c>
      <c r="X3" s="17" t="s">
        <v>256</v>
      </c>
      <c r="Y3" s="17" t="s">
        <v>308</v>
      </c>
      <c r="Z3" s="57" t="s">
        <v>309</v>
      </c>
      <c r="AA3" s="17" t="s">
        <v>257</v>
      </c>
      <c r="AB3" s="26" t="s">
        <v>260</v>
      </c>
      <c r="AC3" s="22" t="s">
        <v>259</v>
      </c>
      <c r="AD3" s="3"/>
      <c r="AE3" s="16" t="s">
        <v>262</v>
      </c>
      <c r="AF3" s="16" t="s">
        <v>263</v>
      </c>
      <c r="AG3" s="16" t="s">
        <v>264</v>
      </c>
      <c r="AH3" s="16" t="s">
        <v>265</v>
      </c>
      <c r="AI3" s="60" t="s">
        <v>268</v>
      </c>
      <c r="AJ3" s="34" t="s">
        <v>266</v>
      </c>
      <c r="AK3" s="60" t="s">
        <v>267</v>
      </c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</row>
    <row r="4" spans="1:38" ht="15.75" customHeight="1">
      <c r="A4" s="4">
        <v>1</v>
      </c>
      <c r="B4" s="43" t="s">
        <v>314</v>
      </c>
      <c r="C4" s="43">
        <v>9971</v>
      </c>
      <c r="D4" s="65" t="s">
        <v>6</v>
      </c>
      <c r="E4" s="65">
        <f aca="true" t="shared" si="0" ref="E4:E35">IF(F4="Y",1," ")</f>
        <v>1</v>
      </c>
      <c r="F4" s="143" t="s">
        <v>326</v>
      </c>
      <c r="G4" s="74">
        <v>80698</v>
      </c>
      <c r="H4" s="66">
        <v>0</v>
      </c>
      <c r="I4" s="66">
        <v>851</v>
      </c>
      <c r="J4" s="66">
        <v>0</v>
      </c>
      <c r="K4" s="66">
        <v>0</v>
      </c>
      <c r="L4" s="66">
        <v>76030</v>
      </c>
      <c r="M4" s="66">
        <v>26223</v>
      </c>
      <c r="N4" s="66">
        <v>1641</v>
      </c>
      <c r="O4" s="66">
        <v>461</v>
      </c>
      <c r="P4" s="66">
        <v>4140</v>
      </c>
      <c r="Q4" s="53">
        <f aca="true" t="shared" si="1" ref="Q4:Q35">SUM(G4:P4)</f>
        <v>190044</v>
      </c>
      <c r="R4" s="7"/>
      <c r="S4" s="66">
        <v>76750</v>
      </c>
      <c r="T4" s="66">
        <v>0</v>
      </c>
      <c r="U4" s="66">
        <v>837</v>
      </c>
      <c r="V4" s="66">
        <v>8598</v>
      </c>
      <c r="W4" s="66">
        <v>11859</v>
      </c>
      <c r="X4" s="66">
        <v>3756</v>
      </c>
      <c r="Y4" s="66">
        <v>5725</v>
      </c>
      <c r="Z4" s="66"/>
      <c r="AA4" s="66"/>
      <c r="AB4" s="48">
        <f aca="true" t="shared" si="2" ref="AB4:AB35">SUM(S4:AA4)</f>
        <v>107525</v>
      </c>
      <c r="AC4" s="46">
        <f aca="true" t="shared" si="3" ref="AC4:AC35">+Q4-AB4</f>
        <v>82519</v>
      </c>
      <c r="AD4" s="41"/>
      <c r="AE4" s="66">
        <v>1824000</v>
      </c>
      <c r="AF4" s="66">
        <v>0</v>
      </c>
      <c r="AG4" s="66">
        <v>47738</v>
      </c>
      <c r="AH4" s="66">
        <v>739</v>
      </c>
      <c r="AI4" s="53">
        <f aca="true" t="shared" si="4" ref="AI4:AI35">SUM(AE4:AH4)</f>
        <v>1872477</v>
      </c>
      <c r="AJ4" s="66">
        <v>143776</v>
      </c>
      <c r="AK4" s="53">
        <f aca="true" t="shared" si="5" ref="AK4:AK35">+AI4-AJ4</f>
        <v>1728701</v>
      </c>
      <c r="AL4" s="41"/>
    </row>
    <row r="5" spans="1:38" ht="15.75" customHeight="1">
      <c r="A5" s="4">
        <f>+A4+1</f>
        <v>2</v>
      </c>
      <c r="B5" s="43" t="s">
        <v>314</v>
      </c>
      <c r="C5" s="43">
        <v>9289</v>
      </c>
      <c r="D5" s="65" t="s">
        <v>236</v>
      </c>
      <c r="E5" s="65">
        <f t="shared" si="0"/>
        <v>1</v>
      </c>
      <c r="F5" s="143" t="s">
        <v>326</v>
      </c>
      <c r="G5" s="99">
        <v>69805</v>
      </c>
      <c r="H5" s="66">
        <v>0</v>
      </c>
      <c r="I5" s="66">
        <v>1048</v>
      </c>
      <c r="J5" s="66">
        <v>0</v>
      </c>
      <c r="K5" s="66">
        <v>0</v>
      </c>
      <c r="L5" s="66">
        <v>0</v>
      </c>
      <c r="M5" s="66">
        <v>132308</v>
      </c>
      <c r="N5" s="66">
        <v>53622</v>
      </c>
      <c r="O5" s="66">
        <v>8455</v>
      </c>
      <c r="P5" s="66">
        <v>26600</v>
      </c>
      <c r="Q5" s="53">
        <f t="shared" si="1"/>
        <v>291838</v>
      </c>
      <c r="R5" s="7"/>
      <c r="S5" s="66">
        <v>70576</v>
      </c>
      <c r="T5" s="66">
        <v>0</v>
      </c>
      <c r="U5" s="66">
        <v>0</v>
      </c>
      <c r="V5" s="66">
        <v>56959</v>
      </c>
      <c r="W5" s="66">
        <v>98129</v>
      </c>
      <c r="X5" s="66">
        <v>13045</v>
      </c>
      <c r="Y5" s="66">
        <v>29396</v>
      </c>
      <c r="Z5" s="66">
        <v>13574</v>
      </c>
      <c r="AA5" s="66"/>
      <c r="AB5" s="48">
        <f t="shared" si="2"/>
        <v>281679</v>
      </c>
      <c r="AC5" s="46">
        <f t="shared" si="3"/>
        <v>10159</v>
      </c>
      <c r="AD5" s="41"/>
      <c r="AE5" s="66">
        <v>6293464</v>
      </c>
      <c r="AF5" s="66">
        <v>191567</v>
      </c>
      <c r="AG5" s="66">
        <v>1222384</v>
      </c>
      <c r="AH5" s="66">
        <v>0</v>
      </c>
      <c r="AI5" s="53">
        <f t="shared" si="4"/>
        <v>7707415</v>
      </c>
      <c r="AJ5" s="66">
        <v>7523</v>
      </c>
      <c r="AK5" s="53">
        <f t="shared" si="5"/>
        <v>7699892</v>
      </c>
      <c r="AL5" s="41"/>
    </row>
    <row r="6" spans="1:38" ht="15.75" customHeight="1">
      <c r="A6" s="4">
        <f aca="true" t="shared" si="6" ref="A6:A69">+A5+1</f>
        <v>3</v>
      </c>
      <c r="B6" s="43" t="s">
        <v>314</v>
      </c>
      <c r="C6" s="43">
        <v>9319</v>
      </c>
      <c r="D6" s="65" t="s">
        <v>234</v>
      </c>
      <c r="E6" s="65" t="str">
        <f t="shared" si="0"/>
        <v> </v>
      </c>
      <c r="F6" s="143" t="s">
        <v>327</v>
      </c>
      <c r="G6" s="99">
        <v>217064</v>
      </c>
      <c r="H6" s="66">
        <v>0</v>
      </c>
      <c r="I6" s="66">
        <v>0</v>
      </c>
      <c r="J6" s="66">
        <v>0</v>
      </c>
      <c r="K6" s="66">
        <v>0</v>
      </c>
      <c r="L6" s="66">
        <v>0</v>
      </c>
      <c r="M6" s="66">
        <v>0</v>
      </c>
      <c r="N6" s="66">
        <v>0</v>
      </c>
      <c r="O6" s="66">
        <v>0</v>
      </c>
      <c r="P6" s="66">
        <v>0</v>
      </c>
      <c r="Q6" s="53">
        <f t="shared" si="1"/>
        <v>217064</v>
      </c>
      <c r="R6" s="7"/>
      <c r="S6" s="66">
        <v>0</v>
      </c>
      <c r="T6" s="66">
        <v>0</v>
      </c>
      <c r="U6" s="66">
        <v>0</v>
      </c>
      <c r="V6" s="66">
        <v>0</v>
      </c>
      <c r="W6" s="66">
        <v>0</v>
      </c>
      <c r="X6" s="66">
        <v>0</v>
      </c>
      <c r="Y6" s="66">
        <v>0</v>
      </c>
      <c r="Z6" s="66">
        <v>0</v>
      </c>
      <c r="AA6" s="66">
        <v>0</v>
      </c>
      <c r="AB6" s="48">
        <f t="shared" si="2"/>
        <v>0</v>
      </c>
      <c r="AC6" s="46">
        <f t="shared" si="3"/>
        <v>217064</v>
      </c>
      <c r="AD6" s="41"/>
      <c r="AE6" s="66">
        <v>0</v>
      </c>
      <c r="AF6" s="66">
        <v>0</v>
      </c>
      <c r="AG6" s="66">
        <v>0</v>
      </c>
      <c r="AH6" s="66">
        <v>0</v>
      </c>
      <c r="AI6" s="53">
        <f t="shared" si="4"/>
        <v>0</v>
      </c>
      <c r="AJ6" s="66">
        <v>0</v>
      </c>
      <c r="AK6" s="53">
        <f t="shared" si="5"/>
        <v>0</v>
      </c>
      <c r="AL6" s="41"/>
    </row>
    <row r="7" spans="1:38" ht="15.75" customHeight="1">
      <c r="A7" s="4">
        <f t="shared" si="6"/>
        <v>4</v>
      </c>
      <c r="B7" s="43" t="s">
        <v>314</v>
      </c>
      <c r="C7" s="43">
        <v>9288</v>
      </c>
      <c r="D7" s="65" t="s">
        <v>235</v>
      </c>
      <c r="E7" s="65">
        <f t="shared" si="0"/>
        <v>1</v>
      </c>
      <c r="F7" s="143" t="s">
        <v>326</v>
      </c>
      <c r="G7" s="99">
        <v>203448</v>
      </c>
      <c r="H7" s="66">
        <v>0</v>
      </c>
      <c r="I7" s="66">
        <v>6564</v>
      </c>
      <c r="J7" s="66">
        <v>0</v>
      </c>
      <c r="K7" s="66">
        <v>2290</v>
      </c>
      <c r="L7" s="66">
        <v>2937</v>
      </c>
      <c r="M7" s="66">
        <v>43786</v>
      </c>
      <c r="N7" s="66">
        <v>4313</v>
      </c>
      <c r="O7" s="66">
        <v>6705</v>
      </c>
      <c r="P7" s="66">
        <v>2357</v>
      </c>
      <c r="Q7" s="53">
        <f t="shared" si="1"/>
        <v>272400</v>
      </c>
      <c r="R7" s="29"/>
      <c r="S7" s="66">
        <v>157707</v>
      </c>
      <c r="T7" s="66">
        <v>14400</v>
      </c>
      <c r="U7" s="66">
        <v>5557</v>
      </c>
      <c r="V7" s="66">
        <v>10279</v>
      </c>
      <c r="W7" s="66">
        <v>86920</v>
      </c>
      <c r="X7" s="66">
        <v>83924</v>
      </c>
      <c r="Y7" s="66">
        <v>5217</v>
      </c>
      <c r="Z7" s="66">
        <v>1347</v>
      </c>
      <c r="AA7" s="66">
        <v>4256</v>
      </c>
      <c r="AB7" s="48">
        <f t="shared" si="2"/>
        <v>369607</v>
      </c>
      <c r="AC7" s="46">
        <f t="shared" si="3"/>
        <v>-97207</v>
      </c>
      <c r="AD7" s="41"/>
      <c r="AE7" s="66">
        <v>3330000</v>
      </c>
      <c r="AF7" s="66">
        <v>1434</v>
      </c>
      <c r="AG7" s="66">
        <v>73742</v>
      </c>
      <c r="AH7" s="66">
        <v>0</v>
      </c>
      <c r="AI7" s="53">
        <f t="shared" si="4"/>
        <v>3405176</v>
      </c>
      <c r="AJ7" s="66">
        <v>3076</v>
      </c>
      <c r="AK7" s="53">
        <f t="shared" si="5"/>
        <v>3402100</v>
      </c>
      <c r="AL7" s="41"/>
    </row>
    <row r="8" spans="1:38" ht="15.75" customHeight="1">
      <c r="A8" s="4">
        <f t="shared" si="6"/>
        <v>5</v>
      </c>
      <c r="B8" s="43" t="s">
        <v>314</v>
      </c>
      <c r="C8" s="43">
        <v>9295</v>
      </c>
      <c r="D8" s="65" t="s">
        <v>18</v>
      </c>
      <c r="E8" s="65">
        <f t="shared" si="0"/>
        <v>1</v>
      </c>
      <c r="F8" s="143" t="s">
        <v>326</v>
      </c>
      <c r="G8" s="99">
        <v>193428</v>
      </c>
      <c r="H8" s="66">
        <v>0</v>
      </c>
      <c r="I8" s="66">
        <v>0</v>
      </c>
      <c r="J8" s="66">
        <v>0</v>
      </c>
      <c r="K8" s="66">
        <v>0</v>
      </c>
      <c r="L8" s="66">
        <v>4173</v>
      </c>
      <c r="M8" s="66">
        <v>1960</v>
      </c>
      <c r="N8" s="66">
        <v>26586</v>
      </c>
      <c r="O8" s="66">
        <v>4594</v>
      </c>
      <c r="P8" s="66">
        <v>0</v>
      </c>
      <c r="Q8" s="53">
        <f t="shared" si="1"/>
        <v>230741</v>
      </c>
      <c r="R8" s="10"/>
      <c r="S8" s="66">
        <v>59448</v>
      </c>
      <c r="T8" s="66">
        <v>17500</v>
      </c>
      <c r="U8" s="66">
        <v>33731</v>
      </c>
      <c r="V8" s="66">
        <v>51118</v>
      </c>
      <c r="W8" s="66">
        <v>32898</v>
      </c>
      <c r="X8" s="66">
        <v>30854</v>
      </c>
      <c r="Y8" s="66">
        <v>1780</v>
      </c>
      <c r="Z8" s="66">
        <v>1700</v>
      </c>
      <c r="AA8" s="66">
        <v>0</v>
      </c>
      <c r="AB8" s="48">
        <f t="shared" si="2"/>
        <v>229029</v>
      </c>
      <c r="AC8" s="46">
        <f t="shared" si="3"/>
        <v>1712</v>
      </c>
      <c r="AD8" s="41"/>
      <c r="AE8" s="66">
        <v>2495146</v>
      </c>
      <c r="AF8" s="66">
        <v>0</v>
      </c>
      <c r="AG8" s="66">
        <v>603193</v>
      </c>
      <c r="AH8" s="66">
        <v>5610</v>
      </c>
      <c r="AI8" s="53">
        <f t="shared" si="4"/>
        <v>3103949</v>
      </c>
      <c r="AJ8" s="66">
        <v>37390</v>
      </c>
      <c r="AK8" s="53">
        <f t="shared" si="5"/>
        <v>3066559</v>
      </c>
      <c r="AL8" s="41"/>
    </row>
    <row r="9" spans="1:38" ht="15.75" customHeight="1">
      <c r="A9" s="4">
        <f t="shared" si="6"/>
        <v>6</v>
      </c>
      <c r="B9" s="43" t="s">
        <v>314</v>
      </c>
      <c r="C9" s="43">
        <v>9733</v>
      </c>
      <c r="D9" s="65" t="s">
        <v>32</v>
      </c>
      <c r="E9" s="65" t="str">
        <f t="shared" si="0"/>
        <v> </v>
      </c>
      <c r="F9" s="143" t="s">
        <v>327</v>
      </c>
      <c r="G9" s="99">
        <v>156700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53">
        <f t="shared" si="1"/>
        <v>156700</v>
      </c>
      <c r="R9" s="29"/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48">
        <f t="shared" si="2"/>
        <v>0</v>
      </c>
      <c r="AC9" s="46">
        <f t="shared" si="3"/>
        <v>156700</v>
      </c>
      <c r="AD9" s="41"/>
      <c r="AE9" s="66">
        <v>0</v>
      </c>
      <c r="AF9" s="66">
        <v>0</v>
      </c>
      <c r="AG9" s="66">
        <v>0</v>
      </c>
      <c r="AH9" s="66">
        <v>0</v>
      </c>
      <c r="AI9" s="53">
        <f t="shared" si="4"/>
        <v>0</v>
      </c>
      <c r="AJ9" s="66">
        <v>0</v>
      </c>
      <c r="AK9" s="53">
        <f t="shared" si="5"/>
        <v>0</v>
      </c>
      <c r="AL9" s="41"/>
    </row>
    <row r="10" spans="1:38" ht="15.75" customHeight="1">
      <c r="A10" s="4">
        <f t="shared" si="6"/>
        <v>7</v>
      </c>
      <c r="B10" s="43" t="s">
        <v>314</v>
      </c>
      <c r="C10" s="43">
        <v>4995</v>
      </c>
      <c r="D10" s="65" t="s">
        <v>33</v>
      </c>
      <c r="E10" s="65" t="str">
        <f t="shared" si="0"/>
        <v> </v>
      </c>
      <c r="F10" s="143" t="s">
        <v>327</v>
      </c>
      <c r="G10" s="99">
        <v>415483</v>
      </c>
      <c r="H10" s="66">
        <v>0</v>
      </c>
      <c r="I10" s="66">
        <v>5990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53">
        <f t="shared" si="1"/>
        <v>421473</v>
      </c>
      <c r="R10" s="7"/>
      <c r="S10" s="66">
        <v>98868</v>
      </c>
      <c r="T10" s="66">
        <v>27417</v>
      </c>
      <c r="U10" s="66">
        <v>15341</v>
      </c>
      <c r="V10" s="66">
        <v>35795</v>
      </c>
      <c r="W10" s="66">
        <v>83183</v>
      </c>
      <c r="X10" s="66">
        <v>37603</v>
      </c>
      <c r="Y10" s="66">
        <v>2719</v>
      </c>
      <c r="Z10" s="66">
        <v>49831</v>
      </c>
      <c r="AA10" s="66">
        <v>6933</v>
      </c>
      <c r="AB10" s="48">
        <f t="shared" si="2"/>
        <v>357690</v>
      </c>
      <c r="AC10" s="46">
        <f t="shared" si="3"/>
        <v>63783</v>
      </c>
      <c r="AD10" s="41"/>
      <c r="AE10" s="66">
        <v>1300000</v>
      </c>
      <c r="AF10" s="66">
        <v>200000</v>
      </c>
      <c r="AG10" s="66">
        <v>10000</v>
      </c>
      <c r="AH10" s="66">
        <v>0</v>
      </c>
      <c r="AI10" s="53">
        <f t="shared" si="4"/>
        <v>1510000</v>
      </c>
      <c r="AJ10" s="66">
        <v>551050</v>
      </c>
      <c r="AK10" s="53">
        <f t="shared" si="5"/>
        <v>958950</v>
      </c>
      <c r="AL10" s="41"/>
    </row>
    <row r="11" spans="1:38" ht="15.75" customHeight="1">
      <c r="A11" s="4">
        <f t="shared" si="6"/>
        <v>8</v>
      </c>
      <c r="B11" s="43" t="s">
        <v>314</v>
      </c>
      <c r="C11" s="43">
        <v>9290</v>
      </c>
      <c r="D11" s="65" t="s">
        <v>34</v>
      </c>
      <c r="E11" s="65">
        <f t="shared" si="0"/>
        <v>1</v>
      </c>
      <c r="F11" s="143" t="s">
        <v>326</v>
      </c>
      <c r="G11" s="99">
        <v>3211</v>
      </c>
      <c r="H11" s="66">
        <v>256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111774</v>
      </c>
      <c r="O11" s="66">
        <v>0</v>
      </c>
      <c r="P11" s="66">
        <v>510</v>
      </c>
      <c r="Q11" s="53">
        <f t="shared" si="1"/>
        <v>115751</v>
      </c>
      <c r="R11" s="29"/>
      <c r="S11" s="66">
        <v>34355</v>
      </c>
      <c r="T11" s="66">
        <v>16276</v>
      </c>
      <c r="U11" s="66">
        <v>14296</v>
      </c>
      <c r="V11" s="66">
        <v>26640</v>
      </c>
      <c r="W11" s="66">
        <v>6464</v>
      </c>
      <c r="X11" s="66">
        <v>18759</v>
      </c>
      <c r="Y11" s="66">
        <v>21261</v>
      </c>
      <c r="Z11" s="66">
        <v>256</v>
      </c>
      <c r="AA11" s="66">
        <v>3369</v>
      </c>
      <c r="AB11" s="48">
        <f t="shared" si="2"/>
        <v>141676</v>
      </c>
      <c r="AC11" s="46">
        <f t="shared" si="3"/>
        <v>-25925</v>
      </c>
      <c r="AD11" s="41"/>
      <c r="AE11" s="66">
        <v>0</v>
      </c>
      <c r="AF11" s="66">
        <v>7091</v>
      </c>
      <c r="AG11" s="66">
        <v>2855124</v>
      </c>
      <c r="AH11" s="66">
        <v>-11047</v>
      </c>
      <c r="AI11" s="53">
        <f t="shared" si="4"/>
        <v>2851168</v>
      </c>
      <c r="AJ11" s="66">
        <v>2634865</v>
      </c>
      <c r="AK11" s="53">
        <f t="shared" si="5"/>
        <v>216303</v>
      </c>
      <c r="AL11" s="41"/>
    </row>
    <row r="12" spans="1:38" ht="15.75" customHeight="1">
      <c r="A12" s="4">
        <f t="shared" si="6"/>
        <v>9</v>
      </c>
      <c r="B12" s="43" t="s">
        <v>314</v>
      </c>
      <c r="C12" s="43">
        <v>12722</v>
      </c>
      <c r="D12" s="65" t="s">
        <v>19</v>
      </c>
      <c r="E12" s="65">
        <f t="shared" si="0"/>
        <v>1</v>
      </c>
      <c r="F12" s="143" t="s">
        <v>326</v>
      </c>
      <c r="G12" s="99">
        <v>34232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49195</v>
      </c>
      <c r="N12" s="66">
        <v>3110</v>
      </c>
      <c r="O12" s="66">
        <v>7710</v>
      </c>
      <c r="P12" s="66">
        <v>0</v>
      </c>
      <c r="Q12" s="53">
        <f t="shared" si="1"/>
        <v>94247</v>
      </c>
      <c r="R12" s="29"/>
      <c r="S12" s="66">
        <v>63795</v>
      </c>
      <c r="T12" s="66">
        <v>28741</v>
      </c>
      <c r="U12" s="66">
        <v>3520</v>
      </c>
      <c r="V12" s="66">
        <v>356</v>
      </c>
      <c r="W12" s="66">
        <v>16804</v>
      </c>
      <c r="X12" s="66">
        <v>14510</v>
      </c>
      <c r="Y12" s="66"/>
      <c r="Z12" s="66">
        <v>0</v>
      </c>
      <c r="AA12" s="66">
        <v>0</v>
      </c>
      <c r="AB12" s="48">
        <f t="shared" si="2"/>
        <v>127726</v>
      </c>
      <c r="AC12" s="46">
        <f t="shared" si="3"/>
        <v>-33479</v>
      </c>
      <c r="AD12" s="41"/>
      <c r="AE12" s="66">
        <v>2550000</v>
      </c>
      <c r="AF12" s="66">
        <v>128000</v>
      </c>
      <c r="AG12" s="66">
        <v>52795</v>
      </c>
      <c r="AH12" s="66">
        <v>2043</v>
      </c>
      <c r="AI12" s="53">
        <f t="shared" si="4"/>
        <v>2732838</v>
      </c>
      <c r="AJ12" s="66">
        <v>3739</v>
      </c>
      <c r="AK12" s="53">
        <f t="shared" si="5"/>
        <v>2729099</v>
      </c>
      <c r="AL12" s="41"/>
    </row>
    <row r="13" spans="1:38" ht="15.75" customHeight="1">
      <c r="A13" s="4">
        <f t="shared" si="6"/>
        <v>10</v>
      </c>
      <c r="B13" s="43" t="s">
        <v>314</v>
      </c>
      <c r="C13" s="43">
        <v>9275</v>
      </c>
      <c r="D13" s="65" t="s">
        <v>10</v>
      </c>
      <c r="E13" s="65" t="str">
        <f t="shared" si="0"/>
        <v> </v>
      </c>
      <c r="F13" s="143" t="s">
        <v>327</v>
      </c>
      <c r="G13" s="99">
        <v>30133</v>
      </c>
      <c r="H13" s="66">
        <v>269</v>
      </c>
      <c r="I13" s="66">
        <v>0</v>
      </c>
      <c r="J13" s="66">
        <v>0</v>
      </c>
      <c r="K13" s="66">
        <v>0</v>
      </c>
      <c r="L13" s="66">
        <v>0</v>
      </c>
      <c r="M13" s="66">
        <v>13138</v>
      </c>
      <c r="N13" s="66">
        <v>350</v>
      </c>
      <c r="O13" s="66">
        <v>41162</v>
      </c>
      <c r="P13" s="66">
        <v>927</v>
      </c>
      <c r="Q13" s="53">
        <f t="shared" si="1"/>
        <v>85979</v>
      </c>
      <c r="R13" s="29"/>
      <c r="S13" s="66">
        <v>56458</v>
      </c>
      <c r="T13" s="66">
        <v>5722</v>
      </c>
      <c r="U13" s="66">
        <v>0</v>
      </c>
      <c r="V13" s="66">
        <v>100</v>
      </c>
      <c r="W13" s="66">
        <v>11379</v>
      </c>
      <c r="X13" s="66">
        <v>8016</v>
      </c>
      <c r="Y13" s="66">
        <v>4500</v>
      </c>
      <c r="Z13" s="66">
        <v>0</v>
      </c>
      <c r="AA13" s="66">
        <v>5725</v>
      </c>
      <c r="AB13" s="48">
        <f t="shared" si="2"/>
        <v>91900</v>
      </c>
      <c r="AC13" s="46">
        <f t="shared" si="3"/>
        <v>-5921</v>
      </c>
      <c r="AD13" s="41"/>
      <c r="AE13" s="66">
        <v>2035000</v>
      </c>
      <c r="AF13" s="66">
        <v>0</v>
      </c>
      <c r="AG13" s="66">
        <v>10803</v>
      </c>
      <c r="AH13" s="66">
        <v>0</v>
      </c>
      <c r="AI13" s="53">
        <f t="shared" si="4"/>
        <v>2045803</v>
      </c>
      <c r="AJ13" s="66">
        <v>0</v>
      </c>
      <c r="AK13" s="53">
        <f t="shared" si="5"/>
        <v>2045803</v>
      </c>
      <c r="AL13" s="41"/>
    </row>
    <row r="14" spans="1:38" ht="15.75" customHeight="1">
      <c r="A14" s="4">
        <f t="shared" si="6"/>
        <v>11</v>
      </c>
      <c r="B14" s="43" t="s">
        <v>314</v>
      </c>
      <c r="C14" s="43">
        <v>9277</v>
      </c>
      <c r="D14" s="65" t="s">
        <v>11</v>
      </c>
      <c r="E14" s="65">
        <f t="shared" si="0"/>
        <v>1</v>
      </c>
      <c r="F14" s="143" t="s">
        <v>326</v>
      </c>
      <c r="G14" s="99">
        <v>48695</v>
      </c>
      <c r="H14" s="66">
        <v>1531</v>
      </c>
      <c r="I14" s="66">
        <v>7540</v>
      </c>
      <c r="J14" s="66">
        <v>0</v>
      </c>
      <c r="K14" s="66"/>
      <c r="L14" s="66">
        <v>1000</v>
      </c>
      <c r="M14" s="66">
        <v>4074</v>
      </c>
      <c r="N14" s="66">
        <v>28419</v>
      </c>
      <c r="O14" s="66">
        <v>12674</v>
      </c>
      <c r="P14" s="66">
        <v>0</v>
      </c>
      <c r="Q14" s="53">
        <f t="shared" si="1"/>
        <v>103933</v>
      </c>
      <c r="R14" s="29"/>
      <c r="S14" s="66">
        <v>54624</v>
      </c>
      <c r="T14" s="66">
        <v>3558</v>
      </c>
      <c r="U14" s="66">
        <v>0</v>
      </c>
      <c r="V14" s="66">
        <v>6816</v>
      </c>
      <c r="W14" s="66">
        <v>8621</v>
      </c>
      <c r="X14" s="66">
        <v>7332</v>
      </c>
      <c r="Y14" s="66">
        <v>1331</v>
      </c>
      <c r="Z14" s="66">
        <v>3627</v>
      </c>
      <c r="AA14" s="66">
        <v>11167</v>
      </c>
      <c r="AB14" s="48">
        <f t="shared" si="2"/>
        <v>97076</v>
      </c>
      <c r="AC14" s="46">
        <f t="shared" si="3"/>
        <v>6857</v>
      </c>
      <c r="AD14" s="41"/>
      <c r="AE14" s="66">
        <v>1640000</v>
      </c>
      <c r="AF14" s="66">
        <v>120194</v>
      </c>
      <c r="AG14" s="66">
        <v>1363666</v>
      </c>
      <c r="AH14" s="66">
        <v>0</v>
      </c>
      <c r="AI14" s="53">
        <f t="shared" si="4"/>
        <v>3123860</v>
      </c>
      <c r="AJ14" s="66">
        <v>6918</v>
      </c>
      <c r="AK14" s="53">
        <f t="shared" si="5"/>
        <v>3116942</v>
      </c>
      <c r="AL14" s="41"/>
    </row>
    <row r="15" spans="1:38" ht="15.75" customHeight="1">
      <c r="A15" s="4">
        <f t="shared" si="6"/>
        <v>12</v>
      </c>
      <c r="B15" s="43" t="s">
        <v>314</v>
      </c>
      <c r="C15" s="43">
        <v>9293</v>
      </c>
      <c r="D15" s="65" t="s">
        <v>35</v>
      </c>
      <c r="E15" s="65">
        <f t="shared" si="0"/>
        <v>1</v>
      </c>
      <c r="F15" s="143" t="s">
        <v>326</v>
      </c>
      <c r="G15" s="99">
        <v>76455</v>
      </c>
      <c r="H15" s="66">
        <v>2500</v>
      </c>
      <c r="I15" s="66">
        <v>5198</v>
      </c>
      <c r="J15" s="66">
        <v>0</v>
      </c>
      <c r="K15" s="66">
        <v>0</v>
      </c>
      <c r="L15" s="66">
        <v>0</v>
      </c>
      <c r="M15" s="66">
        <v>2248</v>
      </c>
      <c r="N15" s="66">
        <v>1376</v>
      </c>
      <c r="O15" s="66">
        <v>14777</v>
      </c>
      <c r="P15" s="66">
        <v>0</v>
      </c>
      <c r="Q15" s="53">
        <f t="shared" si="1"/>
        <v>102554</v>
      </c>
      <c r="R15" s="29"/>
      <c r="S15" s="66">
        <v>51812</v>
      </c>
      <c r="T15" s="66">
        <v>6951</v>
      </c>
      <c r="U15" s="66">
        <v>1071</v>
      </c>
      <c r="V15" s="66">
        <v>4554</v>
      </c>
      <c r="W15" s="66">
        <v>8604</v>
      </c>
      <c r="X15" s="66">
        <v>21699</v>
      </c>
      <c r="Y15" s="66">
        <v>5172</v>
      </c>
      <c r="Z15" s="66">
        <v>1712</v>
      </c>
      <c r="AA15" s="66">
        <v>1693</v>
      </c>
      <c r="AB15" s="48">
        <f t="shared" si="2"/>
        <v>103268</v>
      </c>
      <c r="AC15" s="46">
        <f t="shared" si="3"/>
        <v>-714</v>
      </c>
      <c r="AD15" s="41"/>
      <c r="AE15" s="66">
        <v>1860000</v>
      </c>
      <c r="AF15" s="66">
        <v>217672</v>
      </c>
      <c r="AG15" s="66">
        <v>40462</v>
      </c>
      <c r="AH15" s="66">
        <v>0</v>
      </c>
      <c r="AI15" s="53">
        <f t="shared" si="4"/>
        <v>2118134</v>
      </c>
      <c r="AJ15" s="66">
        <v>0</v>
      </c>
      <c r="AK15" s="53">
        <f t="shared" si="5"/>
        <v>2118134</v>
      </c>
      <c r="AL15" s="41"/>
    </row>
    <row r="16" spans="1:47" ht="15.75" customHeight="1">
      <c r="A16" s="4">
        <f t="shared" si="6"/>
        <v>13</v>
      </c>
      <c r="B16" s="43" t="s">
        <v>314</v>
      </c>
      <c r="C16" s="43">
        <v>9279</v>
      </c>
      <c r="D16" s="65" t="s">
        <v>15</v>
      </c>
      <c r="E16" s="65">
        <f t="shared" si="0"/>
        <v>1</v>
      </c>
      <c r="F16" s="143" t="s">
        <v>326</v>
      </c>
      <c r="G16" s="99">
        <v>120929</v>
      </c>
      <c r="H16" s="66">
        <v>1009</v>
      </c>
      <c r="I16" s="66"/>
      <c r="J16" s="66">
        <v>0</v>
      </c>
      <c r="K16" s="66">
        <v>0</v>
      </c>
      <c r="L16" s="66">
        <v>9856</v>
      </c>
      <c r="M16" s="66">
        <v>14007</v>
      </c>
      <c r="N16" s="66">
        <v>15697</v>
      </c>
      <c r="O16" s="66">
        <v>2976</v>
      </c>
      <c r="P16" s="66">
        <v>555</v>
      </c>
      <c r="Q16" s="53">
        <f t="shared" si="1"/>
        <v>165029</v>
      </c>
      <c r="R16" s="29"/>
      <c r="S16" s="66">
        <v>58177</v>
      </c>
      <c r="T16" s="66">
        <v>8515</v>
      </c>
      <c r="U16" s="66">
        <v>1420</v>
      </c>
      <c r="V16" s="66">
        <v>56804</v>
      </c>
      <c r="W16" s="66">
        <v>23710</v>
      </c>
      <c r="X16" s="66">
        <v>34010</v>
      </c>
      <c r="Y16" s="66">
        <v>14594</v>
      </c>
      <c r="Z16" s="66">
        <v>0</v>
      </c>
      <c r="AA16" s="66">
        <v>0</v>
      </c>
      <c r="AB16" s="48">
        <f t="shared" si="2"/>
        <v>197230</v>
      </c>
      <c r="AC16" s="46">
        <f t="shared" si="3"/>
        <v>-32201</v>
      </c>
      <c r="AD16" s="41"/>
      <c r="AE16" s="66">
        <v>2560000</v>
      </c>
      <c r="AF16" s="66">
        <v>0</v>
      </c>
      <c r="AG16" s="66">
        <v>328703</v>
      </c>
      <c r="AH16" s="66">
        <v>1748</v>
      </c>
      <c r="AI16" s="53">
        <f t="shared" si="4"/>
        <v>2890451</v>
      </c>
      <c r="AJ16" s="66">
        <v>0</v>
      </c>
      <c r="AK16" s="53">
        <f t="shared" si="5"/>
        <v>2890451</v>
      </c>
      <c r="AL16" s="41"/>
      <c r="AU16" s="20"/>
    </row>
    <row r="17" spans="1:47" ht="15.75" customHeight="1">
      <c r="A17" s="4">
        <f t="shared" si="6"/>
        <v>14</v>
      </c>
      <c r="B17" s="43" t="s">
        <v>314</v>
      </c>
      <c r="C17" s="43">
        <v>9340</v>
      </c>
      <c r="D17" s="65" t="s">
        <v>57</v>
      </c>
      <c r="E17" s="65">
        <f t="shared" si="0"/>
        <v>1</v>
      </c>
      <c r="F17" s="143" t="s">
        <v>326</v>
      </c>
      <c r="G17" s="99">
        <v>336485</v>
      </c>
      <c r="H17" s="66">
        <v>0</v>
      </c>
      <c r="I17" s="66">
        <v>3294</v>
      </c>
      <c r="J17" s="66">
        <v>0</v>
      </c>
      <c r="K17" s="66">
        <v>2500</v>
      </c>
      <c r="L17" s="66">
        <v>39506</v>
      </c>
      <c r="M17" s="66">
        <v>2687</v>
      </c>
      <c r="N17" s="66">
        <v>2273</v>
      </c>
      <c r="O17" s="66">
        <v>1755</v>
      </c>
      <c r="P17" s="66"/>
      <c r="Q17" s="53">
        <f t="shared" si="1"/>
        <v>388500</v>
      </c>
      <c r="R17" s="10"/>
      <c r="S17" s="66">
        <v>68529</v>
      </c>
      <c r="T17" s="66">
        <v>26000</v>
      </c>
      <c r="U17" s="66">
        <v>914</v>
      </c>
      <c r="V17" s="66">
        <v>144087</v>
      </c>
      <c r="W17" s="66">
        <v>14986</v>
      </c>
      <c r="X17" s="66">
        <v>122260</v>
      </c>
      <c r="Y17" s="66">
        <v>5156</v>
      </c>
      <c r="Z17" s="66">
        <v>8300</v>
      </c>
      <c r="AA17" s="66">
        <v>0</v>
      </c>
      <c r="AB17" s="48">
        <f t="shared" si="2"/>
        <v>390232</v>
      </c>
      <c r="AC17" s="46">
        <f t="shared" si="3"/>
        <v>-1732</v>
      </c>
      <c r="AD17" s="41"/>
      <c r="AE17" s="66">
        <v>965444</v>
      </c>
      <c r="AF17" s="66">
        <v>49098</v>
      </c>
      <c r="AG17" s="66">
        <v>1120386</v>
      </c>
      <c r="AH17" s="66">
        <v>1511</v>
      </c>
      <c r="AI17" s="53">
        <f t="shared" si="4"/>
        <v>2136439</v>
      </c>
      <c r="AJ17" s="66">
        <v>195909</v>
      </c>
      <c r="AK17" s="53">
        <f t="shared" si="5"/>
        <v>1940530</v>
      </c>
      <c r="AL17" s="41"/>
      <c r="AU17" s="37"/>
    </row>
    <row r="18" spans="1:47" ht="15.75" customHeight="1">
      <c r="A18" s="4">
        <f t="shared" si="6"/>
        <v>15</v>
      </c>
      <c r="B18" s="43" t="s">
        <v>314</v>
      </c>
      <c r="C18" s="43">
        <v>9343</v>
      </c>
      <c r="D18" s="65" t="s">
        <v>58</v>
      </c>
      <c r="E18" s="65">
        <f t="shared" si="0"/>
        <v>1</v>
      </c>
      <c r="F18" s="143" t="s">
        <v>326</v>
      </c>
      <c r="G18" s="99">
        <v>25120</v>
      </c>
      <c r="H18" s="66">
        <v>0</v>
      </c>
      <c r="I18" s="66">
        <v>100</v>
      </c>
      <c r="J18" s="66">
        <v>0</v>
      </c>
      <c r="K18" s="66">
        <v>0</v>
      </c>
      <c r="L18" s="66">
        <v>0</v>
      </c>
      <c r="M18" s="66">
        <v>28894</v>
      </c>
      <c r="N18" s="66">
        <v>113</v>
      </c>
      <c r="O18" s="66">
        <v>2645</v>
      </c>
      <c r="P18" s="66">
        <v>1798</v>
      </c>
      <c r="Q18" s="53">
        <f t="shared" si="1"/>
        <v>58670</v>
      </c>
      <c r="R18" s="29"/>
      <c r="S18" s="66">
        <v>845</v>
      </c>
      <c r="T18" s="66"/>
      <c r="U18" s="66">
        <v>128</v>
      </c>
      <c r="V18" s="66">
        <v>0</v>
      </c>
      <c r="W18" s="66">
        <v>12948</v>
      </c>
      <c r="X18" s="66">
        <v>13129</v>
      </c>
      <c r="Y18" s="66">
        <v>4100</v>
      </c>
      <c r="Z18" s="66">
        <v>0</v>
      </c>
      <c r="AA18" s="66">
        <v>0</v>
      </c>
      <c r="AB18" s="48">
        <f t="shared" si="2"/>
        <v>31150</v>
      </c>
      <c r="AC18" s="46">
        <f t="shared" si="3"/>
        <v>27520</v>
      </c>
      <c r="AD18" s="41"/>
      <c r="AE18" s="66">
        <v>1500000</v>
      </c>
      <c r="AF18" s="66">
        <v>54500</v>
      </c>
      <c r="AG18" s="66">
        <v>40747</v>
      </c>
      <c r="AH18" s="66">
        <v>0</v>
      </c>
      <c r="AI18" s="53">
        <f t="shared" si="4"/>
        <v>1595247</v>
      </c>
      <c r="AJ18" s="66">
        <v>0</v>
      </c>
      <c r="AK18" s="53">
        <f t="shared" si="5"/>
        <v>1595247</v>
      </c>
      <c r="AL18" s="41"/>
      <c r="AU18" s="20"/>
    </row>
    <row r="19" spans="1:47" ht="15.75" customHeight="1">
      <c r="A19" s="4">
        <f t="shared" si="6"/>
        <v>16</v>
      </c>
      <c r="B19" s="43" t="s">
        <v>314</v>
      </c>
      <c r="C19" s="43">
        <v>9350</v>
      </c>
      <c r="D19" s="65" t="s">
        <v>239</v>
      </c>
      <c r="E19" s="65">
        <f t="shared" si="0"/>
        <v>1</v>
      </c>
      <c r="F19" s="143" t="s">
        <v>326</v>
      </c>
      <c r="G19" s="99">
        <v>154896</v>
      </c>
      <c r="H19" s="66">
        <v>746</v>
      </c>
      <c r="I19" s="66">
        <v>2290</v>
      </c>
      <c r="J19" s="66">
        <v>0</v>
      </c>
      <c r="K19" s="66">
        <v>3000</v>
      </c>
      <c r="L19" s="66">
        <v>0</v>
      </c>
      <c r="M19" s="66">
        <v>0</v>
      </c>
      <c r="N19" s="66">
        <v>10662</v>
      </c>
      <c r="O19" s="66">
        <v>87</v>
      </c>
      <c r="P19" s="66">
        <v>19800</v>
      </c>
      <c r="Q19" s="53">
        <f t="shared" si="1"/>
        <v>191481</v>
      </c>
      <c r="R19" s="7"/>
      <c r="S19" s="66">
        <v>53313</v>
      </c>
      <c r="T19" s="66">
        <v>15600</v>
      </c>
      <c r="U19" s="66">
        <v>5401</v>
      </c>
      <c r="V19" s="66">
        <v>1444</v>
      </c>
      <c r="W19" s="66">
        <v>23938</v>
      </c>
      <c r="X19" s="66">
        <v>19668</v>
      </c>
      <c r="Y19" s="66">
        <v>8819</v>
      </c>
      <c r="Z19" s="66">
        <v>980</v>
      </c>
      <c r="AA19" s="66">
        <v>796</v>
      </c>
      <c r="AB19" s="48">
        <f t="shared" si="2"/>
        <v>129959</v>
      </c>
      <c r="AC19" s="46">
        <f t="shared" si="3"/>
        <v>61522</v>
      </c>
      <c r="AD19" s="41"/>
      <c r="AE19" s="66">
        <v>2011718</v>
      </c>
      <c r="AF19" s="66">
        <v>35813</v>
      </c>
      <c r="AG19" s="66">
        <v>287862</v>
      </c>
      <c r="AH19" s="66">
        <v>0</v>
      </c>
      <c r="AI19" s="53">
        <f t="shared" si="4"/>
        <v>2335393</v>
      </c>
      <c r="AJ19" s="66">
        <v>187687</v>
      </c>
      <c r="AK19" s="53">
        <f t="shared" si="5"/>
        <v>2147706</v>
      </c>
      <c r="AL19" s="41"/>
      <c r="AU19" s="20"/>
    </row>
    <row r="20" spans="1:47" ht="15.75" customHeight="1">
      <c r="A20" s="4">
        <f t="shared" si="6"/>
        <v>17</v>
      </c>
      <c r="B20" s="43" t="s">
        <v>314</v>
      </c>
      <c r="C20" s="43">
        <v>9261</v>
      </c>
      <c r="D20" s="65" t="s">
        <v>5</v>
      </c>
      <c r="E20" s="65" t="str">
        <f t="shared" si="0"/>
        <v> </v>
      </c>
      <c r="F20" s="143" t="s">
        <v>327</v>
      </c>
      <c r="G20" s="99">
        <v>37106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14933</v>
      </c>
      <c r="N20" s="66">
        <v>3780</v>
      </c>
      <c r="O20" s="66">
        <v>0</v>
      </c>
      <c r="P20" s="66">
        <v>0</v>
      </c>
      <c r="Q20" s="53">
        <f t="shared" si="1"/>
        <v>55819</v>
      </c>
      <c r="R20" s="29"/>
      <c r="S20" s="66">
        <v>0</v>
      </c>
      <c r="T20" s="66">
        <v>0</v>
      </c>
      <c r="U20" s="66">
        <v>0</v>
      </c>
      <c r="V20" s="66">
        <v>16921</v>
      </c>
      <c r="W20" s="66">
        <v>6905</v>
      </c>
      <c r="X20" s="66">
        <v>14666</v>
      </c>
      <c r="Y20" s="66">
        <v>10254</v>
      </c>
      <c r="Z20" s="66">
        <v>0</v>
      </c>
      <c r="AA20" s="66">
        <v>0</v>
      </c>
      <c r="AB20" s="48">
        <f t="shared" si="2"/>
        <v>48746</v>
      </c>
      <c r="AC20" s="46">
        <f t="shared" si="3"/>
        <v>7073</v>
      </c>
      <c r="AD20" s="41"/>
      <c r="AE20" s="66">
        <v>446381</v>
      </c>
      <c r="AF20" s="66">
        <v>2700</v>
      </c>
      <c r="AG20" s="66">
        <v>209473</v>
      </c>
      <c r="AH20" s="66">
        <v>2400</v>
      </c>
      <c r="AI20" s="53">
        <f t="shared" si="4"/>
        <v>660954</v>
      </c>
      <c r="AJ20" s="66">
        <v>0</v>
      </c>
      <c r="AK20" s="53">
        <f t="shared" si="5"/>
        <v>660954</v>
      </c>
      <c r="AL20" s="41"/>
      <c r="AU20" s="20"/>
    </row>
    <row r="21" spans="1:38" ht="15.75" customHeight="1">
      <c r="A21" s="4">
        <f t="shared" si="6"/>
        <v>18</v>
      </c>
      <c r="B21" s="43" t="s">
        <v>314</v>
      </c>
      <c r="C21" s="43">
        <v>15266</v>
      </c>
      <c r="D21" s="65" t="s">
        <v>231</v>
      </c>
      <c r="E21" s="65" t="str">
        <f t="shared" si="0"/>
        <v> </v>
      </c>
      <c r="F21" s="143" t="s">
        <v>327</v>
      </c>
      <c r="G21" s="99">
        <v>47279</v>
      </c>
      <c r="H21" s="66">
        <v>0</v>
      </c>
      <c r="I21" s="66">
        <v>371</v>
      </c>
      <c r="J21" s="66">
        <v>0</v>
      </c>
      <c r="K21" s="66">
        <v>500</v>
      </c>
      <c r="L21" s="66">
        <v>0</v>
      </c>
      <c r="M21" s="66">
        <v>15982</v>
      </c>
      <c r="N21" s="66">
        <v>1600</v>
      </c>
      <c r="O21" s="66">
        <v>3067</v>
      </c>
      <c r="P21" s="66">
        <v>536</v>
      </c>
      <c r="Q21" s="53">
        <f t="shared" si="1"/>
        <v>69335</v>
      </c>
      <c r="R21" s="29"/>
      <c r="S21" s="66">
        <v>0</v>
      </c>
      <c r="T21" s="66">
        <v>0</v>
      </c>
      <c r="U21" s="66">
        <v>0</v>
      </c>
      <c r="V21" s="66">
        <v>16004</v>
      </c>
      <c r="W21" s="66">
        <v>15826</v>
      </c>
      <c r="X21" s="66">
        <v>10466</v>
      </c>
      <c r="Y21" s="66">
        <v>31993</v>
      </c>
      <c r="Z21" s="66">
        <v>0</v>
      </c>
      <c r="AA21" s="66">
        <v>0</v>
      </c>
      <c r="AB21" s="48">
        <f t="shared" si="2"/>
        <v>74289</v>
      </c>
      <c r="AC21" s="46">
        <f t="shared" si="3"/>
        <v>-4954</v>
      </c>
      <c r="AD21" s="41"/>
      <c r="AE21" s="66">
        <v>1145000</v>
      </c>
      <c r="AF21" s="66">
        <v>14533</v>
      </c>
      <c r="AG21" s="66">
        <v>42971</v>
      </c>
      <c r="AH21" s="66">
        <v>0</v>
      </c>
      <c r="AI21" s="53">
        <f t="shared" si="4"/>
        <v>1202504</v>
      </c>
      <c r="AJ21" s="66">
        <v>3625</v>
      </c>
      <c r="AK21" s="53">
        <f t="shared" si="5"/>
        <v>1198879</v>
      </c>
      <c r="AL21" s="41"/>
    </row>
    <row r="22" spans="1:38" ht="15.75" customHeight="1">
      <c r="A22" s="4">
        <f t="shared" si="6"/>
        <v>19</v>
      </c>
      <c r="B22" s="43" t="s">
        <v>314</v>
      </c>
      <c r="C22" s="43">
        <v>9296</v>
      </c>
      <c r="D22" s="65" t="s">
        <v>36</v>
      </c>
      <c r="E22" s="65">
        <f t="shared" si="0"/>
        <v>1</v>
      </c>
      <c r="F22" s="143" t="s">
        <v>326</v>
      </c>
      <c r="G22" s="99">
        <v>41006</v>
      </c>
      <c r="H22" s="66">
        <v>0</v>
      </c>
      <c r="I22" s="66">
        <v>645</v>
      </c>
      <c r="J22" s="66">
        <v>0</v>
      </c>
      <c r="K22" s="66">
        <v>0</v>
      </c>
      <c r="L22" s="66">
        <v>0</v>
      </c>
      <c r="M22" s="66">
        <v>66162</v>
      </c>
      <c r="N22" s="66">
        <v>2955</v>
      </c>
      <c r="O22" s="66">
        <v>6035</v>
      </c>
      <c r="P22" s="66">
        <v>13840</v>
      </c>
      <c r="Q22" s="53">
        <f t="shared" si="1"/>
        <v>130643</v>
      </c>
      <c r="R22" s="29"/>
      <c r="S22" s="66">
        <v>57955</v>
      </c>
      <c r="T22" s="66">
        <v>26000</v>
      </c>
      <c r="U22" s="66">
        <v>2455</v>
      </c>
      <c r="V22" s="66">
        <v>0</v>
      </c>
      <c r="W22" s="66">
        <v>20906</v>
      </c>
      <c r="X22" s="66">
        <v>15980</v>
      </c>
      <c r="Y22" s="66">
        <v>977</v>
      </c>
      <c r="Z22" s="66"/>
      <c r="AA22" s="66">
        <v>8248</v>
      </c>
      <c r="AB22" s="48">
        <f t="shared" si="2"/>
        <v>132521</v>
      </c>
      <c r="AC22" s="46">
        <f t="shared" si="3"/>
        <v>-1878</v>
      </c>
      <c r="AD22" s="41"/>
      <c r="AE22" s="66">
        <v>0</v>
      </c>
      <c r="AF22" s="66">
        <v>0</v>
      </c>
      <c r="AG22" s="66">
        <v>86820</v>
      </c>
      <c r="AH22" s="66">
        <v>0</v>
      </c>
      <c r="AI22" s="53">
        <f t="shared" si="4"/>
        <v>86820</v>
      </c>
      <c r="AJ22" s="66">
        <v>29733</v>
      </c>
      <c r="AK22" s="53">
        <f t="shared" si="5"/>
        <v>57087</v>
      </c>
      <c r="AL22" s="41"/>
    </row>
    <row r="23" spans="1:38" ht="15.75" customHeight="1">
      <c r="A23" s="4">
        <f t="shared" si="6"/>
        <v>20</v>
      </c>
      <c r="B23" s="43" t="s">
        <v>314</v>
      </c>
      <c r="C23" s="43">
        <v>9280</v>
      </c>
      <c r="D23" s="65" t="s">
        <v>7</v>
      </c>
      <c r="E23" s="65">
        <f t="shared" si="0"/>
        <v>1</v>
      </c>
      <c r="F23" s="143" t="s">
        <v>326</v>
      </c>
      <c r="G23" s="99">
        <v>139973</v>
      </c>
      <c r="H23" s="66"/>
      <c r="I23" s="66">
        <v>31933</v>
      </c>
      <c r="J23" s="66">
        <v>0</v>
      </c>
      <c r="K23" s="66">
        <v>1181</v>
      </c>
      <c r="L23" s="66"/>
      <c r="M23" s="66">
        <v>16574</v>
      </c>
      <c r="N23" s="66">
        <v>4308</v>
      </c>
      <c r="O23" s="66">
        <v>298</v>
      </c>
      <c r="P23" s="66">
        <v>0</v>
      </c>
      <c r="Q23" s="53">
        <f t="shared" si="1"/>
        <v>194267</v>
      </c>
      <c r="R23" s="29"/>
      <c r="S23" s="66">
        <v>56128</v>
      </c>
      <c r="T23" s="66">
        <v>200</v>
      </c>
      <c r="U23" s="66">
        <v>19125</v>
      </c>
      <c r="V23" s="66">
        <v>20639</v>
      </c>
      <c r="W23" s="66">
        <v>11637</v>
      </c>
      <c r="X23" s="66">
        <v>12395</v>
      </c>
      <c r="Y23" s="66">
        <v>5384</v>
      </c>
      <c r="Z23" s="66">
        <v>24880</v>
      </c>
      <c r="AA23" s="66">
        <v>17870</v>
      </c>
      <c r="AB23" s="48">
        <f t="shared" si="2"/>
        <v>168258</v>
      </c>
      <c r="AC23" s="46">
        <f t="shared" si="3"/>
        <v>26009</v>
      </c>
      <c r="AD23" s="41"/>
      <c r="AE23" s="66">
        <v>2350000</v>
      </c>
      <c r="AF23" s="66">
        <v>84843</v>
      </c>
      <c r="AG23" s="66">
        <v>144699</v>
      </c>
      <c r="AH23" s="66">
        <v>3395</v>
      </c>
      <c r="AI23" s="53">
        <f t="shared" si="4"/>
        <v>2582937</v>
      </c>
      <c r="AJ23" s="66">
        <v>3799</v>
      </c>
      <c r="AK23" s="53">
        <f t="shared" si="5"/>
        <v>2579138</v>
      </c>
      <c r="AL23" s="41"/>
    </row>
    <row r="24" spans="1:38" ht="15.75" customHeight="1">
      <c r="A24" s="4">
        <f t="shared" si="6"/>
        <v>21</v>
      </c>
      <c r="B24" s="43" t="s">
        <v>314</v>
      </c>
      <c r="C24" s="43">
        <v>9299</v>
      </c>
      <c r="D24" s="65" t="s">
        <v>20</v>
      </c>
      <c r="E24" s="65">
        <f t="shared" si="0"/>
        <v>1</v>
      </c>
      <c r="F24" s="143" t="s">
        <v>326</v>
      </c>
      <c r="G24" s="99">
        <v>133931</v>
      </c>
      <c r="H24" s="66">
        <v>0</v>
      </c>
      <c r="I24" s="66">
        <v>8135</v>
      </c>
      <c r="J24" s="66"/>
      <c r="K24" s="66"/>
      <c r="L24" s="66">
        <v>40</v>
      </c>
      <c r="M24" s="66">
        <v>36000</v>
      </c>
      <c r="N24" s="66">
        <v>3562</v>
      </c>
      <c r="O24" s="66">
        <v>313</v>
      </c>
      <c r="P24" s="66">
        <v>0</v>
      </c>
      <c r="Q24" s="53">
        <f t="shared" si="1"/>
        <v>181981</v>
      </c>
      <c r="R24" s="29"/>
      <c r="S24" s="66">
        <v>53063</v>
      </c>
      <c r="T24" s="66">
        <v>0</v>
      </c>
      <c r="U24" s="66">
        <v>28529</v>
      </c>
      <c r="V24" s="66">
        <v>12715</v>
      </c>
      <c r="W24" s="66">
        <v>28682</v>
      </c>
      <c r="X24" s="66">
        <v>62341</v>
      </c>
      <c r="Y24" s="66">
        <v>3963</v>
      </c>
      <c r="Z24" s="66">
        <v>2325</v>
      </c>
      <c r="AA24" s="66">
        <v>7019</v>
      </c>
      <c r="AB24" s="48">
        <f t="shared" si="2"/>
        <v>198637</v>
      </c>
      <c r="AC24" s="46">
        <f t="shared" si="3"/>
        <v>-16656</v>
      </c>
      <c r="AD24" s="41"/>
      <c r="AE24" s="66">
        <v>713263</v>
      </c>
      <c r="AF24" s="66">
        <v>30164</v>
      </c>
      <c r="AG24" s="66">
        <v>114771</v>
      </c>
      <c r="AH24" s="66">
        <v>3379</v>
      </c>
      <c r="AI24" s="53">
        <f t="shared" si="4"/>
        <v>861577</v>
      </c>
      <c r="AJ24" s="66">
        <v>2502</v>
      </c>
      <c r="AK24" s="53">
        <f t="shared" si="5"/>
        <v>859075</v>
      </c>
      <c r="AL24" s="41"/>
    </row>
    <row r="25" spans="1:38" ht="15.75" customHeight="1">
      <c r="A25" s="4">
        <f t="shared" si="6"/>
        <v>22</v>
      </c>
      <c r="B25" s="43" t="s">
        <v>314</v>
      </c>
      <c r="C25" s="43">
        <v>9281</v>
      </c>
      <c r="D25" s="65" t="s">
        <v>8</v>
      </c>
      <c r="E25" s="65">
        <f t="shared" si="0"/>
        <v>1</v>
      </c>
      <c r="F25" s="143" t="s">
        <v>326</v>
      </c>
      <c r="G25" s="99">
        <v>87397</v>
      </c>
      <c r="H25" s="66">
        <v>1197</v>
      </c>
      <c r="I25" s="66">
        <v>8771</v>
      </c>
      <c r="J25" s="66">
        <v>0</v>
      </c>
      <c r="K25" s="66"/>
      <c r="L25" s="66">
        <v>0</v>
      </c>
      <c r="M25" s="66">
        <v>67121</v>
      </c>
      <c r="N25" s="66">
        <v>3943</v>
      </c>
      <c r="O25" s="66">
        <v>3557</v>
      </c>
      <c r="P25" s="66">
        <v>4653</v>
      </c>
      <c r="Q25" s="53">
        <f t="shared" si="1"/>
        <v>176639</v>
      </c>
      <c r="R25" s="29"/>
      <c r="S25" s="66">
        <v>54967</v>
      </c>
      <c r="T25" s="66">
        <v>26000</v>
      </c>
      <c r="U25" s="66">
        <v>-2465</v>
      </c>
      <c r="V25" s="66">
        <v>10303</v>
      </c>
      <c r="W25" s="66">
        <v>20364</v>
      </c>
      <c r="X25" s="66">
        <v>24381</v>
      </c>
      <c r="Y25" s="66">
        <v>12729</v>
      </c>
      <c r="Z25" s="66">
        <v>10804</v>
      </c>
      <c r="AA25" s="66">
        <v>14392</v>
      </c>
      <c r="AB25" s="48">
        <f t="shared" si="2"/>
        <v>171475</v>
      </c>
      <c r="AC25" s="46">
        <f t="shared" si="3"/>
        <v>5164</v>
      </c>
      <c r="AD25" s="41"/>
      <c r="AE25" s="66">
        <v>1250000</v>
      </c>
      <c r="AF25" s="66">
        <v>22839</v>
      </c>
      <c r="AG25" s="66">
        <v>96738</v>
      </c>
      <c r="AH25" s="66"/>
      <c r="AI25" s="53">
        <f t="shared" si="4"/>
        <v>1369577</v>
      </c>
      <c r="AJ25" s="66">
        <v>61799</v>
      </c>
      <c r="AK25" s="53">
        <f t="shared" si="5"/>
        <v>1307778</v>
      </c>
      <c r="AL25" s="41"/>
    </row>
    <row r="26" spans="1:38" ht="15.75" customHeight="1">
      <c r="A26" s="4">
        <f t="shared" si="6"/>
        <v>23</v>
      </c>
      <c r="B26" s="43" t="s">
        <v>314</v>
      </c>
      <c r="C26" s="43">
        <v>18299</v>
      </c>
      <c r="D26" s="65" t="s">
        <v>298</v>
      </c>
      <c r="E26" s="65">
        <f t="shared" si="0"/>
        <v>1</v>
      </c>
      <c r="F26" s="143" t="s">
        <v>326</v>
      </c>
      <c r="G26" s="99">
        <v>61817</v>
      </c>
      <c r="H26" s="66">
        <v>0</v>
      </c>
      <c r="I26" s="66">
        <v>6432</v>
      </c>
      <c r="J26" s="66">
        <v>0</v>
      </c>
      <c r="K26" s="66"/>
      <c r="L26" s="66">
        <v>0</v>
      </c>
      <c r="M26" s="66">
        <v>0</v>
      </c>
      <c r="N26" s="66">
        <v>0</v>
      </c>
      <c r="O26" s="66">
        <v>0</v>
      </c>
      <c r="P26" s="66">
        <v>11</v>
      </c>
      <c r="Q26" s="53">
        <f t="shared" si="1"/>
        <v>68260</v>
      </c>
      <c r="R26" s="10"/>
      <c r="S26" s="66"/>
      <c r="T26" s="66">
        <v>0</v>
      </c>
      <c r="U26" s="66">
        <v>0</v>
      </c>
      <c r="V26" s="66">
        <v>46058</v>
      </c>
      <c r="W26" s="66"/>
      <c r="X26" s="66">
        <v>14768</v>
      </c>
      <c r="Y26" s="66">
        <v>9801</v>
      </c>
      <c r="Z26" s="66">
        <v>3082</v>
      </c>
      <c r="AA26" s="66">
        <v>0</v>
      </c>
      <c r="AB26" s="48">
        <f t="shared" si="2"/>
        <v>73709</v>
      </c>
      <c r="AC26" s="46">
        <f t="shared" si="3"/>
        <v>-5449</v>
      </c>
      <c r="AD26" s="41"/>
      <c r="AE26" s="66">
        <v>0</v>
      </c>
      <c r="AF26" s="66">
        <v>0</v>
      </c>
      <c r="AG26" s="66">
        <v>0</v>
      </c>
      <c r="AH26" s="66">
        <v>0</v>
      </c>
      <c r="AI26" s="53">
        <f t="shared" si="4"/>
        <v>0</v>
      </c>
      <c r="AJ26" s="66">
        <v>0</v>
      </c>
      <c r="AK26" s="53">
        <f t="shared" si="5"/>
        <v>0</v>
      </c>
      <c r="AL26" s="41"/>
    </row>
    <row r="27" spans="1:38" ht="15.75" customHeight="1">
      <c r="A27" s="4">
        <f t="shared" si="6"/>
        <v>24</v>
      </c>
      <c r="B27" s="43" t="s">
        <v>314</v>
      </c>
      <c r="C27" s="43">
        <v>18304</v>
      </c>
      <c r="D27" s="65" t="s">
        <v>297</v>
      </c>
      <c r="E27" s="65">
        <f t="shared" si="0"/>
        <v>1</v>
      </c>
      <c r="F27" s="143" t="s">
        <v>326</v>
      </c>
      <c r="G27" s="99">
        <v>23111</v>
      </c>
      <c r="H27" s="66">
        <v>0</v>
      </c>
      <c r="I27" s="66">
        <v>4859</v>
      </c>
      <c r="J27" s="66">
        <v>0</v>
      </c>
      <c r="K27" s="66">
        <v>2733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53">
        <f t="shared" si="1"/>
        <v>30703</v>
      </c>
      <c r="R27" s="10"/>
      <c r="S27" s="66">
        <v>5300</v>
      </c>
      <c r="T27" s="66">
        <v>0</v>
      </c>
      <c r="U27" s="66">
        <v>1200</v>
      </c>
      <c r="V27" s="66">
        <v>2400</v>
      </c>
      <c r="W27" s="66">
        <v>0</v>
      </c>
      <c r="X27" s="66">
        <v>4802</v>
      </c>
      <c r="Y27" s="66">
        <v>0</v>
      </c>
      <c r="Z27" s="66">
        <v>2522</v>
      </c>
      <c r="AA27" s="66">
        <v>11294</v>
      </c>
      <c r="AB27" s="48">
        <f t="shared" si="2"/>
        <v>27518</v>
      </c>
      <c r="AC27" s="46">
        <f t="shared" si="3"/>
        <v>3185</v>
      </c>
      <c r="AD27" s="41"/>
      <c r="AE27" s="66">
        <v>0</v>
      </c>
      <c r="AF27" s="66">
        <v>5393</v>
      </c>
      <c r="AG27" s="66">
        <v>400</v>
      </c>
      <c r="AH27" s="66">
        <v>0</v>
      </c>
      <c r="AI27" s="53">
        <f t="shared" si="4"/>
        <v>5793</v>
      </c>
      <c r="AJ27" s="66">
        <v>0</v>
      </c>
      <c r="AK27" s="53">
        <f t="shared" si="5"/>
        <v>5793</v>
      </c>
      <c r="AL27" s="41"/>
    </row>
    <row r="28" spans="1:38" ht="15.75" customHeight="1">
      <c r="A28" s="4">
        <f t="shared" si="6"/>
        <v>25</v>
      </c>
      <c r="B28" s="43" t="s">
        <v>314</v>
      </c>
      <c r="C28" s="43">
        <v>9300</v>
      </c>
      <c r="D28" s="65" t="s">
        <v>270</v>
      </c>
      <c r="E28" s="65">
        <f t="shared" si="0"/>
        <v>1</v>
      </c>
      <c r="F28" s="143" t="s">
        <v>326</v>
      </c>
      <c r="G28" s="99">
        <v>213160</v>
      </c>
      <c r="H28" s="66">
        <v>0</v>
      </c>
      <c r="I28" s="66">
        <v>2308</v>
      </c>
      <c r="J28" s="66">
        <v>0</v>
      </c>
      <c r="K28" s="66">
        <v>15226</v>
      </c>
      <c r="L28" s="66">
        <v>0</v>
      </c>
      <c r="M28" s="66">
        <v>29115</v>
      </c>
      <c r="N28" s="66">
        <v>3548</v>
      </c>
      <c r="O28" s="66">
        <v>0</v>
      </c>
      <c r="P28" s="66">
        <v>0</v>
      </c>
      <c r="Q28" s="53">
        <f t="shared" si="1"/>
        <v>263357</v>
      </c>
      <c r="R28" s="10"/>
      <c r="S28" s="66">
        <v>56350</v>
      </c>
      <c r="T28" s="66">
        <v>3822</v>
      </c>
      <c r="U28" s="66">
        <v>11289</v>
      </c>
      <c r="V28" s="66">
        <v>36694</v>
      </c>
      <c r="W28" s="66">
        <v>66705</v>
      </c>
      <c r="X28" s="66">
        <v>44730</v>
      </c>
      <c r="Y28" s="66">
        <v>23747</v>
      </c>
      <c r="Z28" s="66">
        <v>9409</v>
      </c>
      <c r="AA28" s="66">
        <v>-3258</v>
      </c>
      <c r="AB28" s="48">
        <f t="shared" si="2"/>
        <v>249488</v>
      </c>
      <c r="AC28" s="46">
        <f t="shared" si="3"/>
        <v>13869</v>
      </c>
      <c r="AD28" s="41"/>
      <c r="AE28" s="66">
        <v>4338100</v>
      </c>
      <c r="AF28" s="66">
        <v>60365</v>
      </c>
      <c r="AG28" s="66">
        <v>90282</v>
      </c>
      <c r="AH28" s="66">
        <v>19140</v>
      </c>
      <c r="AI28" s="53">
        <f t="shared" si="4"/>
        <v>4507887</v>
      </c>
      <c r="AJ28" s="66">
        <v>16041</v>
      </c>
      <c r="AK28" s="53">
        <f t="shared" si="5"/>
        <v>4491846</v>
      </c>
      <c r="AL28" s="41"/>
    </row>
    <row r="29" spans="1:38" ht="15.75" customHeight="1">
      <c r="A29" s="4">
        <f t="shared" si="6"/>
        <v>26</v>
      </c>
      <c r="B29" s="43" t="s">
        <v>314</v>
      </c>
      <c r="C29" s="43">
        <v>9303</v>
      </c>
      <c r="D29" s="65" t="s">
        <v>237</v>
      </c>
      <c r="E29" s="65">
        <f t="shared" si="0"/>
        <v>1</v>
      </c>
      <c r="F29" s="143" t="s">
        <v>326</v>
      </c>
      <c r="G29" s="99">
        <v>46132</v>
      </c>
      <c r="H29" s="66">
        <v>306</v>
      </c>
      <c r="I29" s="66">
        <v>0</v>
      </c>
      <c r="J29" s="66">
        <v>0</v>
      </c>
      <c r="K29" s="66">
        <v>0</v>
      </c>
      <c r="L29" s="66">
        <v>0</v>
      </c>
      <c r="M29" s="66">
        <v>30165</v>
      </c>
      <c r="N29" s="66">
        <v>477</v>
      </c>
      <c r="O29" s="66">
        <v>47675</v>
      </c>
      <c r="P29" s="66">
        <v>6100</v>
      </c>
      <c r="Q29" s="53">
        <f t="shared" si="1"/>
        <v>130855</v>
      </c>
      <c r="R29" s="29"/>
      <c r="S29" s="66">
        <v>54502</v>
      </c>
      <c r="T29" s="66">
        <v>0</v>
      </c>
      <c r="U29" s="66">
        <v>3120</v>
      </c>
      <c r="V29" s="66">
        <v>6382</v>
      </c>
      <c r="W29" s="66">
        <v>53099</v>
      </c>
      <c r="X29" s="66">
        <v>19372</v>
      </c>
      <c r="Y29" s="66">
        <v>0</v>
      </c>
      <c r="Z29" s="66">
        <v>306</v>
      </c>
      <c r="AA29" s="66"/>
      <c r="AB29" s="48">
        <f t="shared" si="2"/>
        <v>136781</v>
      </c>
      <c r="AC29" s="46">
        <f t="shared" si="3"/>
        <v>-5926</v>
      </c>
      <c r="AD29" s="41"/>
      <c r="AE29" s="66">
        <v>2684500</v>
      </c>
      <c r="AF29" s="66">
        <v>75515</v>
      </c>
      <c r="AG29" s="66">
        <v>22801</v>
      </c>
      <c r="AH29" s="66">
        <v>0</v>
      </c>
      <c r="AI29" s="53">
        <f t="shared" si="4"/>
        <v>2782816</v>
      </c>
      <c r="AJ29" s="66">
        <v>0</v>
      </c>
      <c r="AK29" s="53">
        <f t="shared" si="5"/>
        <v>2782816</v>
      </c>
      <c r="AL29" s="41"/>
    </row>
    <row r="30" spans="1:38" ht="15.75" customHeight="1">
      <c r="A30" s="4">
        <f t="shared" si="6"/>
        <v>27</v>
      </c>
      <c r="B30" s="43" t="s">
        <v>314</v>
      </c>
      <c r="C30" s="43">
        <v>9285</v>
      </c>
      <c r="D30" s="65" t="s">
        <v>17</v>
      </c>
      <c r="E30" s="65">
        <f t="shared" si="0"/>
        <v>1</v>
      </c>
      <c r="F30" s="143" t="s">
        <v>326</v>
      </c>
      <c r="G30" s="99">
        <v>96320</v>
      </c>
      <c r="H30" s="66">
        <v>0</v>
      </c>
      <c r="I30" s="66">
        <v>8757</v>
      </c>
      <c r="J30" s="66">
        <v>0</v>
      </c>
      <c r="K30" s="66"/>
      <c r="L30" s="66">
        <v>550</v>
      </c>
      <c r="M30" s="66">
        <v>12373</v>
      </c>
      <c r="N30" s="66">
        <v>3470</v>
      </c>
      <c r="O30" s="66">
        <v>8614</v>
      </c>
      <c r="P30" s="66">
        <v>296</v>
      </c>
      <c r="Q30" s="53">
        <f t="shared" si="1"/>
        <v>130380</v>
      </c>
      <c r="R30" s="29"/>
      <c r="S30" s="66">
        <v>56372</v>
      </c>
      <c r="T30" s="66">
        <v>0</v>
      </c>
      <c r="U30" s="66">
        <v>9231</v>
      </c>
      <c r="V30" s="66">
        <v>0</v>
      </c>
      <c r="W30" s="66">
        <v>32140</v>
      </c>
      <c r="X30" s="66">
        <v>35142</v>
      </c>
      <c r="Y30" s="66">
        <v>2707</v>
      </c>
      <c r="Z30" s="66">
        <v>15344</v>
      </c>
      <c r="AA30" s="66">
        <v>2341</v>
      </c>
      <c r="AB30" s="48">
        <f t="shared" si="2"/>
        <v>153277</v>
      </c>
      <c r="AC30" s="46">
        <f t="shared" si="3"/>
        <v>-22897</v>
      </c>
      <c r="AD30" s="41"/>
      <c r="AE30" s="66">
        <v>1043027</v>
      </c>
      <c r="AF30" s="66">
        <v>12460</v>
      </c>
      <c r="AG30" s="66">
        <v>87988</v>
      </c>
      <c r="AH30" s="66">
        <v>5012</v>
      </c>
      <c r="AI30" s="53">
        <f t="shared" si="4"/>
        <v>1148487</v>
      </c>
      <c r="AJ30" s="66">
        <v>18817</v>
      </c>
      <c r="AK30" s="53">
        <f t="shared" si="5"/>
        <v>1129670</v>
      </c>
      <c r="AL30" s="41"/>
    </row>
    <row r="31" spans="1:38" ht="15.75" customHeight="1">
      <c r="A31" s="4">
        <f t="shared" si="6"/>
        <v>28</v>
      </c>
      <c r="B31" s="43" t="s">
        <v>314</v>
      </c>
      <c r="C31" s="43">
        <v>9304</v>
      </c>
      <c r="D31" s="65" t="s">
        <v>38</v>
      </c>
      <c r="E31" s="65">
        <f t="shared" si="0"/>
        <v>1</v>
      </c>
      <c r="F31" s="143" t="s">
        <v>326</v>
      </c>
      <c r="G31" s="99">
        <v>75338</v>
      </c>
      <c r="H31" s="66">
        <v>0</v>
      </c>
      <c r="I31" s="66">
        <v>28092</v>
      </c>
      <c r="J31" s="66">
        <v>0</v>
      </c>
      <c r="K31" s="66">
        <v>0</v>
      </c>
      <c r="L31" s="66">
        <v>0</v>
      </c>
      <c r="M31" s="66">
        <v>5940</v>
      </c>
      <c r="N31" s="66">
        <v>8296</v>
      </c>
      <c r="O31" s="66">
        <v>723</v>
      </c>
      <c r="P31" s="66">
        <v>0</v>
      </c>
      <c r="Q31" s="53">
        <f t="shared" si="1"/>
        <v>118389</v>
      </c>
      <c r="R31" s="29"/>
      <c r="S31" s="66">
        <v>47365</v>
      </c>
      <c r="T31" s="66">
        <v>3758</v>
      </c>
      <c r="U31" s="66">
        <v>3242</v>
      </c>
      <c r="V31" s="66">
        <v>15047</v>
      </c>
      <c r="W31" s="66">
        <v>11728</v>
      </c>
      <c r="X31" s="66">
        <v>26250</v>
      </c>
      <c r="Y31" s="66">
        <v>2428</v>
      </c>
      <c r="Z31" s="66">
        <v>27592</v>
      </c>
      <c r="AA31" s="66">
        <v>6276</v>
      </c>
      <c r="AB31" s="48">
        <f t="shared" si="2"/>
        <v>143686</v>
      </c>
      <c r="AC31" s="46">
        <f t="shared" si="3"/>
        <v>-25297</v>
      </c>
      <c r="AD31" s="41"/>
      <c r="AE31" s="66">
        <v>2175682</v>
      </c>
      <c r="AF31" s="66">
        <v>11694</v>
      </c>
      <c r="AG31" s="66">
        <v>806413</v>
      </c>
      <c r="AH31" s="66">
        <v>1344</v>
      </c>
      <c r="AI31" s="53">
        <f t="shared" si="4"/>
        <v>2995133</v>
      </c>
      <c r="AJ31" s="66">
        <v>42248</v>
      </c>
      <c r="AK31" s="53">
        <f t="shared" si="5"/>
        <v>2952885</v>
      </c>
      <c r="AL31" s="41"/>
    </row>
    <row r="32" spans="1:38" ht="15.75" customHeight="1">
      <c r="A32" s="4">
        <f t="shared" si="6"/>
        <v>29</v>
      </c>
      <c r="B32" s="43" t="s">
        <v>314</v>
      </c>
      <c r="C32" s="43">
        <v>9324</v>
      </c>
      <c r="D32" s="65" t="s">
        <v>457</v>
      </c>
      <c r="E32" s="65" t="str">
        <f t="shared" si="0"/>
        <v> </v>
      </c>
      <c r="F32" s="143" t="s">
        <v>327</v>
      </c>
      <c r="G32" s="99">
        <v>17166</v>
      </c>
      <c r="H32" s="66">
        <v>1430</v>
      </c>
      <c r="I32" s="66">
        <v>0</v>
      </c>
      <c r="J32" s="66">
        <v>0</v>
      </c>
      <c r="K32" s="66">
        <v>0</v>
      </c>
      <c r="L32" s="66">
        <v>0</v>
      </c>
      <c r="M32" s="66">
        <v>15356</v>
      </c>
      <c r="N32" s="66">
        <v>40283</v>
      </c>
      <c r="O32" s="66">
        <v>26330</v>
      </c>
      <c r="P32" s="66">
        <v>66194</v>
      </c>
      <c r="Q32" s="53">
        <f t="shared" si="1"/>
        <v>166759</v>
      </c>
      <c r="R32" s="10"/>
      <c r="S32" s="66">
        <v>61929</v>
      </c>
      <c r="T32" s="66">
        <v>0</v>
      </c>
      <c r="U32" s="66">
        <v>0</v>
      </c>
      <c r="V32" s="66">
        <v>0</v>
      </c>
      <c r="W32" s="66">
        <v>22398</v>
      </c>
      <c r="X32" s="66">
        <v>14882</v>
      </c>
      <c r="Y32" s="66">
        <v>0</v>
      </c>
      <c r="Z32" s="66">
        <v>0</v>
      </c>
      <c r="AA32" s="66">
        <v>68631</v>
      </c>
      <c r="AB32" s="48">
        <f t="shared" si="2"/>
        <v>167840</v>
      </c>
      <c r="AC32" s="46">
        <f t="shared" si="3"/>
        <v>-1081</v>
      </c>
      <c r="AD32" s="41"/>
      <c r="AE32" s="66">
        <v>930000</v>
      </c>
      <c r="AF32" s="66">
        <v>145000</v>
      </c>
      <c r="AG32" s="66">
        <v>1319046</v>
      </c>
      <c r="AH32" s="66">
        <v>0</v>
      </c>
      <c r="AI32" s="53">
        <f t="shared" si="4"/>
        <v>2394046</v>
      </c>
      <c r="AJ32" s="66">
        <v>0</v>
      </c>
      <c r="AK32" s="53">
        <f t="shared" si="5"/>
        <v>2394046</v>
      </c>
      <c r="AL32" s="41"/>
    </row>
    <row r="33" spans="1:38" ht="15.75" customHeight="1">
      <c r="A33" s="4">
        <f t="shared" si="6"/>
        <v>30</v>
      </c>
      <c r="B33" s="43" t="s">
        <v>314</v>
      </c>
      <c r="C33" s="43">
        <v>9305</v>
      </c>
      <c r="D33" s="65" t="s">
        <v>39</v>
      </c>
      <c r="E33" s="65">
        <f t="shared" si="0"/>
        <v>1</v>
      </c>
      <c r="F33" s="143" t="s">
        <v>326</v>
      </c>
      <c r="G33" s="99">
        <v>212080</v>
      </c>
      <c r="H33" s="66">
        <v>100</v>
      </c>
      <c r="I33" s="66">
        <v>3783</v>
      </c>
      <c r="J33" s="66"/>
      <c r="K33" s="66">
        <v>2500</v>
      </c>
      <c r="L33" s="66"/>
      <c r="M33" s="66">
        <v>100729</v>
      </c>
      <c r="N33" s="66">
        <v>12181</v>
      </c>
      <c r="O33" s="66">
        <v>35336</v>
      </c>
      <c r="P33" s="66">
        <v>1909</v>
      </c>
      <c r="Q33" s="53">
        <f t="shared" si="1"/>
        <v>368618</v>
      </c>
      <c r="R33" s="29"/>
      <c r="S33" s="66">
        <v>66989</v>
      </c>
      <c r="T33" s="66">
        <v>26520</v>
      </c>
      <c r="U33" s="66">
        <v>33395</v>
      </c>
      <c r="V33" s="66">
        <v>57424</v>
      </c>
      <c r="W33" s="66">
        <v>94504</v>
      </c>
      <c r="X33" s="66">
        <v>40236</v>
      </c>
      <c r="Y33" s="66">
        <v>15070</v>
      </c>
      <c r="Z33" s="66">
        <v>0</v>
      </c>
      <c r="AA33" s="66">
        <v>0</v>
      </c>
      <c r="AB33" s="48">
        <f t="shared" si="2"/>
        <v>334138</v>
      </c>
      <c r="AC33" s="46">
        <f t="shared" si="3"/>
        <v>34480</v>
      </c>
      <c r="AD33" s="41"/>
      <c r="AE33" s="66">
        <v>4136370</v>
      </c>
      <c r="AF33" s="66">
        <v>428022</v>
      </c>
      <c r="AG33" s="66">
        <v>355457</v>
      </c>
      <c r="AH33" s="66">
        <v>6813</v>
      </c>
      <c r="AI33" s="53">
        <f t="shared" si="4"/>
        <v>4926662</v>
      </c>
      <c r="AJ33" s="66">
        <v>42034</v>
      </c>
      <c r="AK33" s="53">
        <f t="shared" si="5"/>
        <v>4884628</v>
      </c>
      <c r="AL33" s="41"/>
    </row>
    <row r="34" spans="1:38" ht="15.75" customHeight="1">
      <c r="A34" s="4">
        <f t="shared" si="6"/>
        <v>31</v>
      </c>
      <c r="B34" s="43" t="s">
        <v>314</v>
      </c>
      <c r="C34" s="43">
        <v>9306</v>
      </c>
      <c r="D34" s="65" t="s">
        <v>21</v>
      </c>
      <c r="E34" s="65">
        <f t="shared" si="0"/>
        <v>1</v>
      </c>
      <c r="F34" s="143" t="s">
        <v>326</v>
      </c>
      <c r="G34" s="99">
        <v>140850</v>
      </c>
      <c r="H34" s="66">
        <v>2676</v>
      </c>
      <c r="I34" s="66">
        <v>0</v>
      </c>
      <c r="J34" s="66">
        <v>0</v>
      </c>
      <c r="K34" s="66">
        <v>0</v>
      </c>
      <c r="L34" s="66">
        <v>0</v>
      </c>
      <c r="M34" s="66">
        <v>4840</v>
      </c>
      <c r="N34" s="66">
        <v>489</v>
      </c>
      <c r="O34" s="66">
        <v>9336</v>
      </c>
      <c r="P34" s="66">
        <v>7468</v>
      </c>
      <c r="Q34" s="53">
        <f t="shared" si="1"/>
        <v>165659</v>
      </c>
      <c r="R34" s="29"/>
      <c r="S34" s="66">
        <v>63961</v>
      </c>
      <c r="T34" s="66">
        <v>12632</v>
      </c>
      <c r="U34" s="66">
        <v>20470</v>
      </c>
      <c r="V34" s="66">
        <v>21816</v>
      </c>
      <c r="W34" s="66">
        <v>18912</v>
      </c>
      <c r="X34" s="66">
        <v>7259</v>
      </c>
      <c r="Y34" s="66">
        <v>13125</v>
      </c>
      <c r="Z34" s="66">
        <v>42</v>
      </c>
      <c r="AA34" s="66">
        <v>9502</v>
      </c>
      <c r="AB34" s="48">
        <f t="shared" si="2"/>
        <v>167719</v>
      </c>
      <c r="AC34" s="46">
        <f t="shared" si="3"/>
        <v>-2060</v>
      </c>
      <c r="AD34" s="41"/>
      <c r="AE34" s="66">
        <v>0</v>
      </c>
      <c r="AF34" s="66">
        <v>0</v>
      </c>
      <c r="AG34" s="66"/>
      <c r="AH34" s="66">
        <v>0</v>
      </c>
      <c r="AI34" s="53">
        <f t="shared" si="4"/>
        <v>0</v>
      </c>
      <c r="AJ34" s="66">
        <v>0</v>
      </c>
      <c r="AK34" s="53">
        <f t="shared" si="5"/>
        <v>0</v>
      </c>
      <c r="AL34" s="41"/>
    </row>
    <row r="35" spans="1:38" ht="15.75" customHeight="1">
      <c r="A35" s="4">
        <f t="shared" si="6"/>
        <v>32</v>
      </c>
      <c r="B35" s="43" t="s">
        <v>314</v>
      </c>
      <c r="C35" s="43">
        <v>9282</v>
      </c>
      <c r="D35" s="65" t="s">
        <v>12</v>
      </c>
      <c r="E35" s="65">
        <f t="shared" si="0"/>
        <v>1</v>
      </c>
      <c r="F35" s="143" t="s">
        <v>326</v>
      </c>
      <c r="G35" s="99">
        <v>298742</v>
      </c>
      <c r="H35" s="66"/>
      <c r="I35" s="66">
        <v>7321</v>
      </c>
      <c r="J35" s="66">
        <v>148460</v>
      </c>
      <c r="K35" s="66">
        <v>0</v>
      </c>
      <c r="L35" s="66">
        <v>0</v>
      </c>
      <c r="M35" s="66">
        <v>2509</v>
      </c>
      <c r="N35" s="66">
        <v>42953</v>
      </c>
      <c r="O35" s="66"/>
      <c r="P35" s="66">
        <v>256</v>
      </c>
      <c r="Q35" s="53">
        <f t="shared" si="1"/>
        <v>500241</v>
      </c>
      <c r="R35" s="29"/>
      <c r="S35" s="66">
        <v>56045</v>
      </c>
      <c r="T35" s="66">
        <v>16900</v>
      </c>
      <c r="U35" s="66">
        <v>120436</v>
      </c>
      <c r="V35" s="66">
        <v>15185</v>
      </c>
      <c r="W35" s="66">
        <v>33270</v>
      </c>
      <c r="X35" s="66">
        <v>21517</v>
      </c>
      <c r="Y35" s="66">
        <v>21541</v>
      </c>
      <c r="Z35" s="66">
        <v>23907</v>
      </c>
      <c r="AA35" s="66">
        <v>130</v>
      </c>
      <c r="AB35" s="48">
        <f t="shared" si="2"/>
        <v>308931</v>
      </c>
      <c r="AC35" s="46">
        <f t="shared" si="3"/>
        <v>191310</v>
      </c>
      <c r="AD35" s="41"/>
      <c r="AE35" s="66">
        <v>784410</v>
      </c>
      <c r="AF35" s="66">
        <v>14959</v>
      </c>
      <c r="AG35" s="66">
        <v>995041</v>
      </c>
      <c r="AH35" s="66">
        <v>10170</v>
      </c>
      <c r="AI35" s="53">
        <f t="shared" si="4"/>
        <v>1804580</v>
      </c>
      <c r="AJ35" s="66">
        <v>6851</v>
      </c>
      <c r="AK35" s="53">
        <f t="shared" si="5"/>
        <v>1797729</v>
      </c>
      <c r="AL35" s="41"/>
    </row>
    <row r="36" spans="1:38" ht="15.75" customHeight="1">
      <c r="A36" s="4">
        <f t="shared" si="6"/>
        <v>33</v>
      </c>
      <c r="B36" s="43" t="s">
        <v>314</v>
      </c>
      <c r="C36" s="43">
        <v>9283</v>
      </c>
      <c r="D36" s="65" t="s">
        <v>9</v>
      </c>
      <c r="E36" s="65">
        <f aca="true" t="shared" si="7" ref="E36:E67">IF(F36="Y",1," ")</f>
        <v>1</v>
      </c>
      <c r="F36" s="143" t="s">
        <v>326</v>
      </c>
      <c r="G36" s="99">
        <v>81623</v>
      </c>
      <c r="H36" s="66">
        <v>0</v>
      </c>
      <c r="I36" s="66">
        <v>1256</v>
      </c>
      <c r="J36" s="66">
        <v>0</v>
      </c>
      <c r="K36" s="66">
        <v>0</v>
      </c>
      <c r="L36" s="66">
        <v>8737</v>
      </c>
      <c r="M36" s="66">
        <v>41489</v>
      </c>
      <c r="N36" s="66">
        <v>75471</v>
      </c>
      <c r="O36" s="66">
        <v>7158</v>
      </c>
      <c r="P36" s="66">
        <v>5492</v>
      </c>
      <c r="Q36" s="53">
        <f aca="true" t="shared" si="8" ref="Q36:Q67">SUM(G36:P36)</f>
        <v>221226</v>
      </c>
      <c r="R36" s="10"/>
      <c r="S36" s="66">
        <v>38938</v>
      </c>
      <c r="T36" s="66">
        <v>0</v>
      </c>
      <c r="U36" s="66">
        <v>10623</v>
      </c>
      <c r="V36" s="66">
        <v>29070</v>
      </c>
      <c r="W36" s="66">
        <v>99216</v>
      </c>
      <c r="X36" s="66">
        <v>33829</v>
      </c>
      <c r="Y36" s="66">
        <v>1256</v>
      </c>
      <c r="Z36" s="66">
        <v>0</v>
      </c>
      <c r="AA36" s="66">
        <v>22679</v>
      </c>
      <c r="AB36" s="48">
        <f aca="true" t="shared" si="9" ref="AB36:AB67">SUM(S36:AA36)</f>
        <v>235611</v>
      </c>
      <c r="AC36" s="46">
        <f aca="true" t="shared" si="10" ref="AC36:AC67">+Q36-AB36</f>
        <v>-14385</v>
      </c>
      <c r="AD36" s="41"/>
      <c r="AE36" s="66">
        <v>2515000</v>
      </c>
      <c r="AF36" s="66">
        <v>0</v>
      </c>
      <c r="AG36" s="66">
        <v>1577417</v>
      </c>
      <c r="AH36" s="66">
        <v>300</v>
      </c>
      <c r="AI36" s="53">
        <f aca="true" t="shared" si="11" ref="AI36:AI67">SUM(AE36:AH36)</f>
        <v>4092717</v>
      </c>
      <c r="AJ36" s="66">
        <v>0</v>
      </c>
      <c r="AK36" s="53">
        <f aca="true" t="shared" si="12" ref="AK36:AK67">+AI36-AJ36</f>
        <v>4092717</v>
      </c>
      <c r="AL36" s="41"/>
    </row>
    <row r="37" spans="1:38" ht="15.75" customHeight="1">
      <c r="A37" s="4">
        <f t="shared" si="6"/>
        <v>34</v>
      </c>
      <c r="B37" s="43" t="s">
        <v>314</v>
      </c>
      <c r="C37" s="43">
        <v>9308</v>
      </c>
      <c r="D37" s="65" t="s">
        <v>41</v>
      </c>
      <c r="E37" s="65">
        <f t="shared" si="7"/>
        <v>1</v>
      </c>
      <c r="F37" s="143" t="s">
        <v>326</v>
      </c>
      <c r="G37" s="99">
        <v>52365</v>
      </c>
      <c r="H37" s="66">
        <v>724</v>
      </c>
      <c r="I37" s="66">
        <v>0</v>
      </c>
      <c r="J37" s="66">
        <v>0</v>
      </c>
      <c r="K37" s="66">
        <v>0</v>
      </c>
      <c r="L37" s="66">
        <v>0</v>
      </c>
      <c r="M37" s="66">
        <v>11400</v>
      </c>
      <c r="N37" s="66">
        <v>9435</v>
      </c>
      <c r="O37" s="66">
        <v>0</v>
      </c>
      <c r="P37" s="66">
        <v>660</v>
      </c>
      <c r="Q37" s="53">
        <f t="shared" si="8"/>
        <v>74584</v>
      </c>
      <c r="R37" s="7"/>
      <c r="S37" s="66">
        <v>20292</v>
      </c>
      <c r="T37" s="66">
        <v>0</v>
      </c>
      <c r="U37" s="66">
        <v>761</v>
      </c>
      <c r="V37" s="66">
        <v>221</v>
      </c>
      <c r="W37" s="66">
        <v>16647</v>
      </c>
      <c r="X37" s="66">
        <v>9191</v>
      </c>
      <c r="Y37" s="66">
        <v>404</v>
      </c>
      <c r="Z37" s="66">
        <v>0</v>
      </c>
      <c r="AA37" s="66">
        <v>1100</v>
      </c>
      <c r="AB37" s="48">
        <f t="shared" si="9"/>
        <v>48616</v>
      </c>
      <c r="AC37" s="46">
        <f t="shared" si="10"/>
        <v>25968</v>
      </c>
      <c r="AD37" s="41"/>
      <c r="AE37" s="66">
        <v>1120000</v>
      </c>
      <c r="AF37" s="66">
        <v>81791</v>
      </c>
      <c r="AG37" s="66">
        <v>229632</v>
      </c>
      <c r="AH37" s="66"/>
      <c r="AI37" s="53">
        <f t="shared" si="11"/>
        <v>1431423</v>
      </c>
      <c r="AJ37" s="66">
        <v>2087</v>
      </c>
      <c r="AK37" s="53">
        <f t="shared" si="12"/>
        <v>1429336</v>
      </c>
      <c r="AL37" s="41"/>
    </row>
    <row r="38" spans="1:38" ht="15.75" customHeight="1">
      <c r="A38" s="4">
        <f t="shared" si="6"/>
        <v>35</v>
      </c>
      <c r="B38" s="43" t="s">
        <v>314</v>
      </c>
      <c r="C38" s="43">
        <v>9320</v>
      </c>
      <c r="D38" s="65" t="s">
        <v>40</v>
      </c>
      <c r="E38" s="65" t="str">
        <f t="shared" si="7"/>
        <v> </v>
      </c>
      <c r="F38" s="143" t="s">
        <v>327</v>
      </c>
      <c r="G38" s="99">
        <v>145460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35400</v>
      </c>
      <c r="N38" s="66">
        <v>3367</v>
      </c>
      <c r="O38" s="66">
        <v>64985</v>
      </c>
      <c r="P38" s="66">
        <v>0</v>
      </c>
      <c r="Q38" s="53">
        <f t="shared" si="8"/>
        <v>249212</v>
      </c>
      <c r="R38" s="29"/>
      <c r="S38" s="66">
        <v>121216</v>
      </c>
      <c r="T38" s="66">
        <v>0</v>
      </c>
      <c r="U38" s="66">
        <v>0</v>
      </c>
      <c r="V38" s="66">
        <v>0</v>
      </c>
      <c r="W38" s="66">
        <v>49520</v>
      </c>
      <c r="X38" s="66">
        <v>78444</v>
      </c>
      <c r="Y38" s="66">
        <v>0</v>
      </c>
      <c r="Z38" s="66">
        <v>0</v>
      </c>
      <c r="AA38" s="66">
        <v>0</v>
      </c>
      <c r="AB38" s="48">
        <f t="shared" si="9"/>
        <v>249180</v>
      </c>
      <c r="AC38" s="46">
        <f t="shared" si="10"/>
        <v>32</v>
      </c>
      <c r="AD38" s="41"/>
      <c r="AE38" s="66">
        <v>2108331</v>
      </c>
      <c r="AF38" s="66">
        <v>188887</v>
      </c>
      <c r="AG38" s="66">
        <v>175517</v>
      </c>
      <c r="AH38" s="66">
        <v>2923</v>
      </c>
      <c r="AI38" s="53">
        <f t="shared" si="11"/>
        <v>2475658</v>
      </c>
      <c r="AJ38" s="66">
        <v>4557</v>
      </c>
      <c r="AK38" s="53">
        <f t="shared" si="12"/>
        <v>2471101</v>
      </c>
      <c r="AL38" s="41"/>
    </row>
    <row r="39" spans="1:38" ht="15.75" customHeight="1">
      <c r="A39" s="4">
        <f t="shared" si="6"/>
        <v>36</v>
      </c>
      <c r="B39" s="43" t="s">
        <v>314</v>
      </c>
      <c r="C39" s="43">
        <v>9307</v>
      </c>
      <c r="D39" s="65" t="s">
        <v>22</v>
      </c>
      <c r="E39" s="65">
        <f t="shared" si="7"/>
        <v>1</v>
      </c>
      <c r="F39" s="143" t="s">
        <v>326</v>
      </c>
      <c r="G39" s="99">
        <v>82846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18355</v>
      </c>
      <c r="N39" s="66">
        <v>2564</v>
      </c>
      <c r="O39" s="66">
        <v>660</v>
      </c>
      <c r="P39" s="66">
        <v>8584</v>
      </c>
      <c r="Q39" s="53">
        <f t="shared" si="8"/>
        <v>113009</v>
      </c>
      <c r="R39" s="29"/>
      <c r="S39" s="66">
        <v>55750</v>
      </c>
      <c r="T39" s="66"/>
      <c r="U39" s="66">
        <v>683</v>
      </c>
      <c r="V39" s="66">
        <v>1673</v>
      </c>
      <c r="W39" s="66">
        <v>22922</v>
      </c>
      <c r="X39" s="66">
        <v>11762</v>
      </c>
      <c r="Y39" s="66">
        <v>933</v>
      </c>
      <c r="Z39" s="66">
        <v>1653</v>
      </c>
      <c r="AA39" s="66">
        <v>0</v>
      </c>
      <c r="AB39" s="48">
        <f t="shared" si="9"/>
        <v>95376</v>
      </c>
      <c r="AC39" s="46">
        <f t="shared" si="10"/>
        <v>17633</v>
      </c>
      <c r="AD39" s="41"/>
      <c r="AE39" s="66">
        <v>2075000</v>
      </c>
      <c r="AF39" s="66">
        <v>80000</v>
      </c>
      <c r="AG39" s="66">
        <v>83922</v>
      </c>
      <c r="AH39" s="66">
        <v>0</v>
      </c>
      <c r="AI39" s="53">
        <f t="shared" si="11"/>
        <v>2238922</v>
      </c>
      <c r="AJ39" s="66">
        <v>0</v>
      </c>
      <c r="AK39" s="53">
        <f t="shared" si="12"/>
        <v>2238922</v>
      </c>
      <c r="AL39" s="41"/>
    </row>
    <row r="40" spans="1:38" ht="15.75" customHeight="1">
      <c r="A40" s="4">
        <f t="shared" si="6"/>
        <v>37</v>
      </c>
      <c r="B40" s="43" t="s">
        <v>314</v>
      </c>
      <c r="C40" s="43">
        <v>9341</v>
      </c>
      <c r="D40" s="65" t="s">
        <v>61</v>
      </c>
      <c r="E40" s="65">
        <f t="shared" si="7"/>
        <v>1</v>
      </c>
      <c r="F40" s="143" t="s">
        <v>326</v>
      </c>
      <c r="G40" s="99">
        <v>44911</v>
      </c>
      <c r="H40" s="66">
        <v>0</v>
      </c>
      <c r="I40" s="66">
        <v>3547</v>
      </c>
      <c r="J40" s="66">
        <v>0</v>
      </c>
      <c r="K40" s="66">
        <v>0</v>
      </c>
      <c r="L40" s="66">
        <v>0</v>
      </c>
      <c r="M40" s="66">
        <v>107976</v>
      </c>
      <c r="N40" s="66">
        <v>7231</v>
      </c>
      <c r="O40" s="66">
        <v>0</v>
      </c>
      <c r="P40" s="66">
        <v>1459</v>
      </c>
      <c r="Q40" s="53">
        <f t="shared" si="8"/>
        <v>165124</v>
      </c>
      <c r="R40" s="10"/>
      <c r="S40" s="66">
        <v>69457</v>
      </c>
      <c r="T40" s="66">
        <v>6940</v>
      </c>
      <c r="U40" s="66">
        <v>2972</v>
      </c>
      <c r="V40" s="66">
        <v>28950</v>
      </c>
      <c r="W40" s="66">
        <v>41528</v>
      </c>
      <c r="X40" s="66">
        <v>47420</v>
      </c>
      <c r="Y40" s="66">
        <v>285</v>
      </c>
      <c r="Z40" s="66">
        <v>5570</v>
      </c>
      <c r="AA40" s="66">
        <v>0</v>
      </c>
      <c r="AB40" s="48">
        <f t="shared" si="9"/>
        <v>203122</v>
      </c>
      <c r="AC40" s="46">
        <f t="shared" si="10"/>
        <v>-37998</v>
      </c>
      <c r="AD40" s="41"/>
      <c r="AE40" s="66">
        <v>4074146</v>
      </c>
      <c r="AF40" s="66">
        <v>0</v>
      </c>
      <c r="AG40" s="66">
        <v>167666</v>
      </c>
      <c r="AH40" s="66">
        <v>3518</v>
      </c>
      <c r="AI40" s="53">
        <f t="shared" si="11"/>
        <v>4245330</v>
      </c>
      <c r="AJ40" s="66">
        <v>12110</v>
      </c>
      <c r="AK40" s="53">
        <f t="shared" si="12"/>
        <v>4233220</v>
      </c>
      <c r="AL40" s="41"/>
    </row>
    <row r="41" spans="1:38" ht="15.75" customHeight="1">
      <c r="A41" s="4">
        <f t="shared" si="6"/>
        <v>38</v>
      </c>
      <c r="B41" s="43" t="s">
        <v>314</v>
      </c>
      <c r="C41" s="43">
        <v>9342</v>
      </c>
      <c r="D41" s="65" t="s">
        <v>62</v>
      </c>
      <c r="E41" s="65">
        <f t="shared" si="7"/>
        <v>1</v>
      </c>
      <c r="F41" s="143" t="s">
        <v>326</v>
      </c>
      <c r="G41" s="99">
        <v>78534</v>
      </c>
      <c r="H41" s="66">
        <v>0</v>
      </c>
      <c r="I41" s="66">
        <v>0</v>
      </c>
      <c r="J41" s="66">
        <v>145000</v>
      </c>
      <c r="K41" s="66"/>
      <c r="L41" s="66">
        <v>0</v>
      </c>
      <c r="M41" s="66">
        <v>60860</v>
      </c>
      <c r="N41" s="66">
        <v>330</v>
      </c>
      <c r="O41" s="66">
        <v>12199</v>
      </c>
      <c r="P41" s="66">
        <v>0</v>
      </c>
      <c r="Q41" s="53">
        <f t="shared" si="8"/>
        <v>296923</v>
      </c>
      <c r="R41" s="10"/>
      <c r="S41" s="66">
        <v>50259</v>
      </c>
      <c r="T41" s="66">
        <v>0</v>
      </c>
      <c r="U41" s="66">
        <v>0</v>
      </c>
      <c r="V41" s="66">
        <v>350</v>
      </c>
      <c r="W41" s="66">
        <v>316398</v>
      </c>
      <c r="X41" s="66">
        <v>71737</v>
      </c>
      <c r="Y41" s="66">
        <v>0</v>
      </c>
      <c r="Z41" s="66">
        <v>0</v>
      </c>
      <c r="AA41" s="66">
        <v>48131</v>
      </c>
      <c r="AB41" s="48">
        <f t="shared" si="9"/>
        <v>486875</v>
      </c>
      <c r="AC41" s="46">
        <f t="shared" si="10"/>
        <v>-189952</v>
      </c>
      <c r="AD41" s="41"/>
      <c r="AE41" s="66">
        <v>3845000</v>
      </c>
      <c r="AF41" s="66">
        <v>357000</v>
      </c>
      <c r="AG41" s="66">
        <v>27238</v>
      </c>
      <c r="AH41" s="66">
        <v>0</v>
      </c>
      <c r="AI41" s="53">
        <f t="shared" si="11"/>
        <v>4229238</v>
      </c>
      <c r="AJ41" s="66">
        <v>304169</v>
      </c>
      <c r="AK41" s="53">
        <f t="shared" si="12"/>
        <v>3925069</v>
      </c>
      <c r="AL41" s="41"/>
    </row>
    <row r="42" spans="1:38" ht="15.75" customHeight="1">
      <c r="A42" s="4">
        <f t="shared" si="6"/>
        <v>39</v>
      </c>
      <c r="B42" s="43" t="s">
        <v>314</v>
      </c>
      <c r="C42" s="43">
        <v>9309</v>
      </c>
      <c r="D42" s="65" t="s">
        <v>42</v>
      </c>
      <c r="E42" s="65">
        <f t="shared" si="7"/>
        <v>1</v>
      </c>
      <c r="F42" s="143" t="s">
        <v>326</v>
      </c>
      <c r="G42" s="99">
        <v>206154</v>
      </c>
      <c r="H42" s="66">
        <v>0</v>
      </c>
      <c r="I42" s="66"/>
      <c r="J42" s="66">
        <v>1832</v>
      </c>
      <c r="K42" s="66"/>
      <c r="L42" s="66">
        <v>0</v>
      </c>
      <c r="M42" s="66">
        <v>21498</v>
      </c>
      <c r="N42" s="66">
        <v>612</v>
      </c>
      <c r="O42" s="66"/>
      <c r="P42" s="66">
        <v>8595</v>
      </c>
      <c r="Q42" s="53">
        <f t="shared" si="8"/>
        <v>238691</v>
      </c>
      <c r="R42" s="10"/>
      <c r="S42" s="66">
        <v>122624</v>
      </c>
      <c r="T42" s="66">
        <v>9464</v>
      </c>
      <c r="U42" s="66">
        <v>0</v>
      </c>
      <c r="V42" s="66"/>
      <c r="W42" s="66">
        <v>81020</v>
      </c>
      <c r="X42" s="66">
        <v>34355</v>
      </c>
      <c r="Y42" s="66">
        <v>39030</v>
      </c>
      <c r="Z42" s="66">
        <v>0</v>
      </c>
      <c r="AA42" s="66">
        <v>0</v>
      </c>
      <c r="AB42" s="48">
        <f t="shared" si="9"/>
        <v>286493</v>
      </c>
      <c r="AC42" s="46">
        <f t="shared" si="10"/>
        <v>-47802</v>
      </c>
      <c r="AD42" s="41"/>
      <c r="AE42" s="66">
        <v>133500</v>
      </c>
      <c r="AF42" s="66">
        <v>749841</v>
      </c>
      <c r="AG42" s="66">
        <v>50428</v>
      </c>
      <c r="AH42" s="66">
        <v>2819</v>
      </c>
      <c r="AI42" s="53">
        <f t="shared" si="11"/>
        <v>936588</v>
      </c>
      <c r="AJ42" s="66">
        <v>181262</v>
      </c>
      <c r="AK42" s="53">
        <f t="shared" si="12"/>
        <v>755326</v>
      </c>
      <c r="AL42" s="41"/>
    </row>
    <row r="43" spans="1:38" ht="15.75" customHeight="1">
      <c r="A43" s="4">
        <f t="shared" si="6"/>
        <v>40</v>
      </c>
      <c r="B43" s="43" t="s">
        <v>314</v>
      </c>
      <c r="C43" s="43">
        <v>12724</v>
      </c>
      <c r="D43" s="65" t="s">
        <v>23</v>
      </c>
      <c r="E43" s="65">
        <f t="shared" si="7"/>
        <v>1</v>
      </c>
      <c r="F43" s="143" t="s">
        <v>326</v>
      </c>
      <c r="G43" s="99">
        <v>47109</v>
      </c>
      <c r="H43" s="66">
        <v>0</v>
      </c>
      <c r="I43" s="66">
        <v>264</v>
      </c>
      <c r="J43" s="66">
        <v>0</v>
      </c>
      <c r="K43" s="66">
        <v>5072</v>
      </c>
      <c r="L43" s="66">
        <v>10000</v>
      </c>
      <c r="M43" s="66">
        <v>21660</v>
      </c>
      <c r="N43" s="66">
        <v>32813</v>
      </c>
      <c r="O43" s="66">
        <v>1778</v>
      </c>
      <c r="P43" s="66">
        <v>0</v>
      </c>
      <c r="Q43" s="53">
        <f t="shared" si="8"/>
        <v>118696</v>
      </c>
      <c r="R43" s="10"/>
      <c r="S43" s="66">
        <v>34022</v>
      </c>
      <c r="T43" s="66">
        <v>20188</v>
      </c>
      <c r="U43" s="66">
        <v>3217</v>
      </c>
      <c r="V43" s="66">
        <v>3466</v>
      </c>
      <c r="W43" s="66">
        <v>33266</v>
      </c>
      <c r="X43" s="66">
        <v>16353</v>
      </c>
      <c r="Y43" s="66">
        <v>264</v>
      </c>
      <c r="Z43" s="66">
        <v>0</v>
      </c>
      <c r="AA43" s="66">
        <v>0</v>
      </c>
      <c r="AB43" s="48">
        <f t="shared" si="9"/>
        <v>110776</v>
      </c>
      <c r="AC43" s="46">
        <f t="shared" si="10"/>
        <v>7920</v>
      </c>
      <c r="AD43" s="41"/>
      <c r="AE43" s="66">
        <v>1020000</v>
      </c>
      <c r="AF43" s="66">
        <v>0</v>
      </c>
      <c r="AG43" s="66">
        <v>681281</v>
      </c>
      <c r="AH43" s="66">
        <v>1701</v>
      </c>
      <c r="AI43" s="53">
        <f t="shared" si="11"/>
        <v>1702982</v>
      </c>
      <c r="AJ43" s="66">
        <v>6337</v>
      </c>
      <c r="AK43" s="53">
        <f t="shared" si="12"/>
        <v>1696645</v>
      </c>
      <c r="AL43" s="41"/>
    </row>
    <row r="44" spans="1:38" ht="15.75" customHeight="1">
      <c r="A44" s="4">
        <f t="shared" si="6"/>
        <v>41</v>
      </c>
      <c r="B44" s="43" t="s">
        <v>314</v>
      </c>
      <c r="C44" s="43">
        <v>9311</v>
      </c>
      <c r="D44" s="65" t="s">
        <v>24</v>
      </c>
      <c r="E44" s="65">
        <f t="shared" si="7"/>
        <v>1</v>
      </c>
      <c r="F44" s="143" t="s">
        <v>326</v>
      </c>
      <c r="G44" s="99">
        <v>278519</v>
      </c>
      <c r="H44" s="66">
        <v>0</v>
      </c>
      <c r="I44" s="66">
        <v>12773</v>
      </c>
      <c r="J44" s="66">
        <v>0</v>
      </c>
      <c r="K44" s="66"/>
      <c r="L44" s="66">
        <v>0</v>
      </c>
      <c r="M44" s="66">
        <v>109466</v>
      </c>
      <c r="N44" s="66">
        <v>7810</v>
      </c>
      <c r="O44" s="66">
        <v>862</v>
      </c>
      <c r="P44" s="66"/>
      <c r="Q44" s="53">
        <f t="shared" si="8"/>
        <v>409430</v>
      </c>
      <c r="R44" s="29"/>
      <c r="S44" s="66">
        <v>117864</v>
      </c>
      <c r="T44" s="66">
        <v>10840</v>
      </c>
      <c r="U44" s="66">
        <v>1750</v>
      </c>
      <c r="V44" s="66">
        <v>53294</v>
      </c>
      <c r="W44" s="66">
        <v>87044</v>
      </c>
      <c r="X44" s="66">
        <v>20377</v>
      </c>
      <c r="Y44" s="66">
        <v>1544</v>
      </c>
      <c r="Z44" s="66">
        <v>32366</v>
      </c>
      <c r="AA44" s="66">
        <v>29927</v>
      </c>
      <c r="AB44" s="48">
        <f t="shared" si="9"/>
        <v>355006</v>
      </c>
      <c r="AC44" s="46">
        <f t="shared" si="10"/>
        <v>54424</v>
      </c>
      <c r="AD44" s="41"/>
      <c r="AE44" s="66">
        <v>818591</v>
      </c>
      <c r="AF44" s="66">
        <v>121060</v>
      </c>
      <c r="AG44" s="66">
        <v>260648</v>
      </c>
      <c r="AH44" s="66">
        <v>2725</v>
      </c>
      <c r="AI44" s="53">
        <f t="shared" si="11"/>
        <v>1203024</v>
      </c>
      <c r="AJ44" s="66">
        <v>23089</v>
      </c>
      <c r="AK44" s="53">
        <f t="shared" si="12"/>
        <v>1179935</v>
      </c>
      <c r="AL44" s="41"/>
    </row>
    <row r="45" spans="1:38" ht="15.75" customHeight="1">
      <c r="A45" s="4">
        <f t="shared" si="6"/>
        <v>42</v>
      </c>
      <c r="B45" s="43" t="s">
        <v>314</v>
      </c>
      <c r="C45" s="43">
        <v>9312</v>
      </c>
      <c r="D45" s="65" t="s">
        <v>44</v>
      </c>
      <c r="E45" s="65" t="str">
        <f t="shared" si="7"/>
        <v> </v>
      </c>
      <c r="F45" s="143" t="s">
        <v>327</v>
      </c>
      <c r="G45" s="99">
        <v>58510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66">
        <v>0</v>
      </c>
      <c r="Q45" s="53">
        <f t="shared" si="8"/>
        <v>58510</v>
      </c>
      <c r="R45" s="29"/>
      <c r="S45" s="66">
        <v>0</v>
      </c>
      <c r="T45" s="66">
        <v>0</v>
      </c>
      <c r="U45" s="66">
        <v>0</v>
      </c>
      <c r="V45" s="66">
        <v>0</v>
      </c>
      <c r="W45" s="66">
        <v>0</v>
      </c>
      <c r="X45" s="66">
        <v>0</v>
      </c>
      <c r="Y45" s="66">
        <v>0</v>
      </c>
      <c r="Z45" s="66">
        <v>0</v>
      </c>
      <c r="AA45" s="66">
        <v>0</v>
      </c>
      <c r="AB45" s="48">
        <f t="shared" si="9"/>
        <v>0</v>
      </c>
      <c r="AC45" s="46">
        <f t="shared" si="10"/>
        <v>58510</v>
      </c>
      <c r="AD45" s="41"/>
      <c r="AE45" s="66">
        <v>0</v>
      </c>
      <c r="AF45" s="66">
        <v>0</v>
      </c>
      <c r="AG45" s="66">
        <v>0</v>
      </c>
      <c r="AH45" s="66">
        <v>0</v>
      </c>
      <c r="AI45" s="53">
        <f t="shared" si="11"/>
        <v>0</v>
      </c>
      <c r="AJ45" s="66">
        <v>0</v>
      </c>
      <c r="AK45" s="53">
        <f t="shared" si="12"/>
        <v>0</v>
      </c>
      <c r="AL45" s="41"/>
    </row>
    <row r="46" spans="1:38" ht="15.75" customHeight="1">
      <c r="A46" s="4">
        <f t="shared" si="6"/>
        <v>43</v>
      </c>
      <c r="B46" s="43" t="s">
        <v>314</v>
      </c>
      <c r="C46" s="43">
        <v>9313</v>
      </c>
      <c r="D46" s="65" t="s">
        <v>43</v>
      </c>
      <c r="E46" s="65" t="str">
        <f t="shared" si="7"/>
        <v> </v>
      </c>
      <c r="F46" s="143" t="s">
        <v>327</v>
      </c>
      <c r="G46" s="99">
        <v>109232</v>
      </c>
      <c r="H46" s="66">
        <v>565</v>
      </c>
      <c r="I46" s="66">
        <v>6704</v>
      </c>
      <c r="J46" s="66">
        <v>0</v>
      </c>
      <c r="K46" s="66">
        <v>0</v>
      </c>
      <c r="L46" s="66">
        <v>0</v>
      </c>
      <c r="M46" s="66">
        <v>22160</v>
      </c>
      <c r="N46" s="66">
        <v>1912</v>
      </c>
      <c r="O46" s="66">
        <v>3685</v>
      </c>
      <c r="P46" s="66">
        <v>5</v>
      </c>
      <c r="Q46" s="53">
        <f t="shared" si="8"/>
        <v>144263</v>
      </c>
      <c r="R46" s="29"/>
      <c r="S46" s="66">
        <v>57642</v>
      </c>
      <c r="T46" s="66">
        <v>5254</v>
      </c>
      <c r="U46" s="66">
        <v>0</v>
      </c>
      <c r="V46" s="66">
        <v>45905</v>
      </c>
      <c r="W46" s="66">
        <v>12778</v>
      </c>
      <c r="X46" s="66">
        <v>29197</v>
      </c>
      <c r="Y46" s="66">
        <v>6407</v>
      </c>
      <c r="Z46" s="66">
        <v>0</v>
      </c>
      <c r="AA46" s="66">
        <v>4</v>
      </c>
      <c r="AB46" s="48">
        <f t="shared" si="9"/>
        <v>157187</v>
      </c>
      <c r="AC46" s="46">
        <f t="shared" si="10"/>
        <v>-12924</v>
      </c>
      <c r="AD46" s="41"/>
      <c r="AE46" s="66">
        <v>3022618</v>
      </c>
      <c r="AF46" s="66">
        <v>222749</v>
      </c>
      <c r="AG46" s="66">
        <v>27649</v>
      </c>
      <c r="AH46" s="66">
        <v>0</v>
      </c>
      <c r="AI46" s="53">
        <f t="shared" si="11"/>
        <v>3273016</v>
      </c>
      <c r="AJ46" s="66">
        <v>43681</v>
      </c>
      <c r="AK46" s="53">
        <f t="shared" si="12"/>
        <v>3229335</v>
      </c>
      <c r="AL46" s="41"/>
    </row>
    <row r="47" spans="1:148" ht="15.75" customHeight="1">
      <c r="A47" s="4">
        <f t="shared" si="6"/>
        <v>44</v>
      </c>
      <c r="B47" s="145"/>
      <c r="C47" s="145">
        <v>18665</v>
      </c>
      <c r="D47" s="146" t="s">
        <v>454</v>
      </c>
      <c r="E47" s="146">
        <f t="shared" si="7"/>
        <v>1</v>
      </c>
      <c r="F47" s="147" t="s">
        <v>326</v>
      </c>
      <c r="G47" s="148">
        <v>141536</v>
      </c>
      <c r="H47" s="149">
        <v>16406</v>
      </c>
      <c r="I47" s="149"/>
      <c r="J47" s="149"/>
      <c r="K47" s="149"/>
      <c r="L47" s="149"/>
      <c r="M47" s="149"/>
      <c r="N47" s="149">
        <v>1417</v>
      </c>
      <c r="O47" s="149">
        <v>770</v>
      </c>
      <c r="P47" s="149">
        <v>2556</v>
      </c>
      <c r="Q47" s="53">
        <f t="shared" si="8"/>
        <v>162685</v>
      </c>
      <c r="R47" s="150"/>
      <c r="S47" s="149">
        <v>39328</v>
      </c>
      <c r="T47" s="149">
        <v>7958</v>
      </c>
      <c r="U47" s="149">
        <v>14361</v>
      </c>
      <c r="V47" s="149"/>
      <c r="W47" s="149">
        <v>12046</v>
      </c>
      <c r="X47" s="149">
        <v>3070</v>
      </c>
      <c r="Y47" s="149">
        <v>13310</v>
      </c>
      <c r="Z47" s="149">
        <v>2000</v>
      </c>
      <c r="AA47" s="149">
        <v>38578</v>
      </c>
      <c r="AB47" s="48">
        <f t="shared" si="9"/>
        <v>130651</v>
      </c>
      <c r="AC47" s="46">
        <f t="shared" si="10"/>
        <v>32034</v>
      </c>
      <c r="AD47" s="151"/>
      <c r="AE47" s="149"/>
      <c r="AF47" s="149">
        <v>14389</v>
      </c>
      <c r="AG47" s="149">
        <v>104858</v>
      </c>
      <c r="AH47" s="149"/>
      <c r="AI47" s="53">
        <f t="shared" si="11"/>
        <v>119247</v>
      </c>
      <c r="AJ47" s="149"/>
      <c r="AK47" s="53">
        <f t="shared" si="12"/>
        <v>119247</v>
      </c>
      <c r="AL47" s="151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2"/>
      <c r="DE47" s="152"/>
      <c r="DF47" s="152"/>
      <c r="DG47" s="152"/>
      <c r="DH47" s="152"/>
      <c r="DI47" s="152"/>
      <c r="DJ47" s="152"/>
      <c r="DK47" s="152"/>
      <c r="DL47" s="152"/>
      <c r="DM47" s="152"/>
      <c r="DN47" s="152"/>
      <c r="DO47" s="152"/>
      <c r="DP47" s="152"/>
      <c r="DQ47" s="152"/>
      <c r="DR47" s="152"/>
      <c r="DS47" s="152"/>
      <c r="DT47" s="152"/>
      <c r="DU47" s="152"/>
      <c r="DV47" s="152"/>
      <c r="DW47" s="152"/>
      <c r="DX47" s="152"/>
      <c r="DY47" s="152"/>
      <c r="DZ47" s="152"/>
      <c r="EA47" s="152"/>
      <c r="EB47" s="152"/>
      <c r="EC47" s="152"/>
      <c r="ED47" s="152"/>
      <c r="EE47" s="152"/>
      <c r="EF47" s="152"/>
      <c r="EG47" s="152"/>
      <c r="EH47" s="152"/>
      <c r="EI47" s="152"/>
      <c r="EJ47" s="152"/>
      <c r="EK47" s="152"/>
      <c r="EL47" s="152"/>
      <c r="EM47" s="152"/>
      <c r="EN47" s="152"/>
      <c r="EO47" s="152"/>
      <c r="EP47" s="152"/>
      <c r="EQ47" s="152"/>
      <c r="ER47" s="152"/>
    </row>
    <row r="48" spans="1:148" s="152" customFormat="1" ht="15.75" customHeight="1">
      <c r="A48" s="4">
        <f t="shared" si="6"/>
        <v>45</v>
      </c>
      <c r="B48" s="43" t="s">
        <v>314</v>
      </c>
      <c r="C48" s="43">
        <v>9284</v>
      </c>
      <c r="D48" s="65" t="s">
        <v>13</v>
      </c>
      <c r="E48" s="65">
        <f t="shared" si="7"/>
        <v>1</v>
      </c>
      <c r="F48" s="143" t="s">
        <v>326</v>
      </c>
      <c r="G48" s="99">
        <v>51283</v>
      </c>
      <c r="H48" s="66">
        <v>0</v>
      </c>
      <c r="I48" s="66">
        <v>1494</v>
      </c>
      <c r="J48" s="66">
        <v>0</v>
      </c>
      <c r="K48" s="66">
        <v>0</v>
      </c>
      <c r="L48" s="66">
        <v>0</v>
      </c>
      <c r="M48" s="66">
        <v>22424</v>
      </c>
      <c r="N48" s="66">
        <v>25862</v>
      </c>
      <c r="O48" s="66">
        <v>9282</v>
      </c>
      <c r="P48" s="66"/>
      <c r="Q48" s="53">
        <f t="shared" si="8"/>
        <v>110345</v>
      </c>
      <c r="R48" s="10"/>
      <c r="S48" s="66">
        <v>63031</v>
      </c>
      <c r="T48" s="66">
        <v>20280</v>
      </c>
      <c r="U48" s="66"/>
      <c r="V48" s="66">
        <v>0</v>
      </c>
      <c r="W48" s="66">
        <v>15536</v>
      </c>
      <c r="X48" s="66">
        <v>17486</v>
      </c>
      <c r="Y48" s="66">
        <v>2241</v>
      </c>
      <c r="Z48" s="66">
        <v>0</v>
      </c>
      <c r="AA48" s="66">
        <v>152</v>
      </c>
      <c r="AB48" s="48">
        <f t="shared" si="9"/>
        <v>118726</v>
      </c>
      <c r="AC48" s="46">
        <f t="shared" si="10"/>
        <v>-8381</v>
      </c>
      <c r="AD48" s="41"/>
      <c r="AE48" s="66">
        <v>930300</v>
      </c>
      <c r="AF48" s="66">
        <v>52856</v>
      </c>
      <c r="AG48" s="66">
        <v>529346</v>
      </c>
      <c r="AH48" s="66">
        <v>-70</v>
      </c>
      <c r="AI48" s="53">
        <f t="shared" si="11"/>
        <v>1512432</v>
      </c>
      <c r="AJ48" s="66">
        <v>9315</v>
      </c>
      <c r="AK48" s="53">
        <f t="shared" si="12"/>
        <v>1503117</v>
      </c>
      <c r="AL48" s="41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</row>
    <row r="49" spans="1:38" ht="15.75" customHeight="1">
      <c r="A49" s="4">
        <f t="shared" si="6"/>
        <v>46</v>
      </c>
      <c r="B49" s="43" t="s">
        <v>314</v>
      </c>
      <c r="C49" s="43">
        <v>13344</v>
      </c>
      <c r="D49" s="65" t="s">
        <v>25</v>
      </c>
      <c r="E49" s="65" t="str">
        <f t="shared" si="7"/>
        <v> </v>
      </c>
      <c r="F49" s="143" t="s">
        <v>327</v>
      </c>
      <c r="G49" s="99">
        <v>51759</v>
      </c>
      <c r="H49" s="66">
        <v>0</v>
      </c>
      <c r="I49" s="66">
        <v>30465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53">
        <f t="shared" si="8"/>
        <v>82224</v>
      </c>
      <c r="R49" s="10"/>
      <c r="S49" s="66">
        <v>44605</v>
      </c>
      <c r="T49" s="66">
        <v>0</v>
      </c>
      <c r="U49" s="66">
        <v>0</v>
      </c>
      <c r="V49" s="66">
        <v>0</v>
      </c>
      <c r="W49" s="66">
        <v>0</v>
      </c>
      <c r="X49" s="66">
        <v>19083</v>
      </c>
      <c r="Y49" s="66">
        <v>0</v>
      </c>
      <c r="Z49" s="66">
        <v>0</v>
      </c>
      <c r="AA49" s="66">
        <v>7578</v>
      </c>
      <c r="AB49" s="48">
        <f t="shared" si="9"/>
        <v>71266</v>
      </c>
      <c r="AC49" s="46">
        <f t="shared" si="10"/>
        <v>10958</v>
      </c>
      <c r="AD49" s="41"/>
      <c r="AE49" s="66">
        <v>0</v>
      </c>
      <c r="AF49" s="66">
        <v>0</v>
      </c>
      <c r="AG49" s="66">
        <v>30000</v>
      </c>
      <c r="AH49" s="66">
        <v>2465</v>
      </c>
      <c r="AI49" s="53">
        <f t="shared" si="11"/>
        <v>32465</v>
      </c>
      <c r="AJ49" s="66">
        <v>0</v>
      </c>
      <c r="AK49" s="53">
        <f t="shared" si="12"/>
        <v>32465</v>
      </c>
      <c r="AL49" s="41"/>
    </row>
    <row r="50" spans="1:38" ht="15.75" customHeight="1">
      <c r="A50" s="4">
        <f t="shared" si="6"/>
        <v>47</v>
      </c>
      <c r="B50" s="43" t="s">
        <v>314</v>
      </c>
      <c r="C50" s="43">
        <v>9272</v>
      </c>
      <c r="D50" s="65" t="s">
        <v>453</v>
      </c>
      <c r="E50" s="65">
        <f t="shared" si="7"/>
        <v>1</v>
      </c>
      <c r="F50" s="143" t="s">
        <v>326</v>
      </c>
      <c r="G50" s="99">
        <v>31727</v>
      </c>
      <c r="H50" s="66">
        <v>0</v>
      </c>
      <c r="I50" s="66"/>
      <c r="J50" s="66">
        <v>0</v>
      </c>
      <c r="K50" s="66">
        <v>0</v>
      </c>
      <c r="L50" s="66">
        <v>0</v>
      </c>
      <c r="M50" s="66">
        <v>996</v>
      </c>
      <c r="N50" s="66">
        <v>22303</v>
      </c>
      <c r="O50" s="66"/>
      <c r="P50" s="66">
        <v>1562</v>
      </c>
      <c r="Q50" s="53">
        <f t="shared" si="8"/>
        <v>56588</v>
      </c>
      <c r="R50" s="10"/>
      <c r="S50" s="66"/>
      <c r="T50" s="66"/>
      <c r="U50" s="66">
        <v>2760</v>
      </c>
      <c r="V50" s="66">
        <v>2500</v>
      </c>
      <c r="W50" s="66">
        <v>7842</v>
      </c>
      <c r="X50" s="66">
        <v>9468</v>
      </c>
      <c r="Y50" s="66">
        <v>2378</v>
      </c>
      <c r="Z50" s="66">
        <v>3200</v>
      </c>
      <c r="AA50" s="66"/>
      <c r="AB50" s="48">
        <f t="shared" si="9"/>
        <v>28148</v>
      </c>
      <c r="AC50" s="46">
        <f t="shared" si="10"/>
        <v>28440</v>
      </c>
      <c r="AD50" s="41"/>
      <c r="AE50" s="66"/>
      <c r="AF50" s="66">
        <v>10433</v>
      </c>
      <c r="AG50" s="66">
        <v>554224</v>
      </c>
      <c r="AH50" s="66">
        <v>0</v>
      </c>
      <c r="AI50" s="53">
        <f t="shared" si="11"/>
        <v>564657</v>
      </c>
      <c r="AJ50" s="66">
        <v>413</v>
      </c>
      <c r="AK50" s="53">
        <f t="shared" si="12"/>
        <v>564244</v>
      </c>
      <c r="AL50" s="41"/>
    </row>
    <row r="51" spans="1:38" ht="15.75" customHeight="1">
      <c r="A51" s="4">
        <f t="shared" si="6"/>
        <v>48</v>
      </c>
      <c r="B51" s="43" t="s">
        <v>314</v>
      </c>
      <c r="C51" s="43">
        <v>9316</v>
      </c>
      <c r="D51" s="65" t="s">
        <v>26</v>
      </c>
      <c r="E51" s="65" t="str">
        <f t="shared" si="7"/>
        <v> </v>
      </c>
      <c r="F51" s="143" t="s">
        <v>327</v>
      </c>
      <c r="G51" s="99">
        <v>6546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5983</v>
      </c>
      <c r="N51" s="66">
        <v>5267</v>
      </c>
      <c r="O51" s="66">
        <v>9345</v>
      </c>
      <c r="P51" s="66">
        <v>1800</v>
      </c>
      <c r="Q51" s="53">
        <f t="shared" si="8"/>
        <v>28941</v>
      </c>
      <c r="R51" s="10"/>
      <c r="S51" s="66">
        <v>6230</v>
      </c>
      <c r="T51" s="66">
        <v>0</v>
      </c>
      <c r="U51" s="66">
        <v>0</v>
      </c>
      <c r="V51" s="66">
        <v>173</v>
      </c>
      <c r="W51" s="66">
        <v>15256</v>
      </c>
      <c r="X51" s="66">
        <v>5089</v>
      </c>
      <c r="Y51" s="66">
        <v>0</v>
      </c>
      <c r="Z51" s="66">
        <v>0</v>
      </c>
      <c r="AA51" s="66">
        <v>-2523</v>
      </c>
      <c r="AB51" s="48">
        <f t="shared" si="9"/>
        <v>24225</v>
      </c>
      <c r="AC51" s="46">
        <f t="shared" si="10"/>
        <v>4716</v>
      </c>
      <c r="AD51" s="41"/>
      <c r="AE51" s="66">
        <v>0</v>
      </c>
      <c r="AF51" s="66">
        <v>0</v>
      </c>
      <c r="AG51" s="66">
        <v>109319</v>
      </c>
      <c r="AH51" s="66">
        <v>0</v>
      </c>
      <c r="AI51" s="53">
        <f t="shared" si="11"/>
        <v>109319</v>
      </c>
      <c r="AJ51" s="66">
        <v>0</v>
      </c>
      <c r="AK51" s="53">
        <f t="shared" si="12"/>
        <v>109319</v>
      </c>
      <c r="AL51" s="41"/>
    </row>
    <row r="52" spans="1:38" ht="15.75" customHeight="1">
      <c r="A52" s="4">
        <f t="shared" si="6"/>
        <v>49</v>
      </c>
      <c r="B52" s="43" t="s">
        <v>314</v>
      </c>
      <c r="C52" s="43">
        <v>9317</v>
      </c>
      <c r="D52" s="65" t="s">
        <v>27</v>
      </c>
      <c r="E52" s="65">
        <f t="shared" si="7"/>
        <v>1</v>
      </c>
      <c r="F52" s="143" t="s">
        <v>326</v>
      </c>
      <c r="G52" s="99">
        <v>72126</v>
      </c>
      <c r="H52" s="66">
        <v>0</v>
      </c>
      <c r="I52" s="66">
        <v>12163</v>
      </c>
      <c r="J52" s="66">
        <v>0</v>
      </c>
      <c r="K52" s="66">
        <v>0</v>
      </c>
      <c r="L52" s="66">
        <v>280000</v>
      </c>
      <c r="M52" s="66">
        <v>42398</v>
      </c>
      <c r="N52" s="66">
        <v>8357</v>
      </c>
      <c r="O52" s="66">
        <v>32314</v>
      </c>
      <c r="P52" s="66">
        <v>0</v>
      </c>
      <c r="Q52" s="53">
        <f t="shared" si="8"/>
        <v>447358</v>
      </c>
      <c r="R52" s="10"/>
      <c r="S52" s="66">
        <v>52284</v>
      </c>
      <c r="T52" s="66">
        <v>26460</v>
      </c>
      <c r="U52" s="66"/>
      <c r="V52" s="66">
        <v>14845</v>
      </c>
      <c r="W52" s="66">
        <v>14583</v>
      </c>
      <c r="X52" s="66">
        <v>9068</v>
      </c>
      <c r="Y52" s="66"/>
      <c r="Z52" s="66">
        <v>9900</v>
      </c>
      <c r="AA52" s="66">
        <v>16445</v>
      </c>
      <c r="AB52" s="48">
        <f t="shared" si="9"/>
        <v>143585</v>
      </c>
      <c r="AC52" s="46">
        <f t="shared" si="10"/>
        <v>303773</v>
      </c>
      <c r="AD52" s="41"/>
      <c r="AE52" s="66">
        <v>660000</v>
      </c>
      <c r="AF52" s="66">
        <v>0</v>
      </c>
      <c r="AG52" s="66">
        <v>567997</v>
      </c>
      <c r="AH52" s="66"/>
      <c r="AI52" s="53">
        <f t="shared" si="11"/>
        <v>1227997</v>
      </c>
      <c r="AJ52" s="66">
        <v>2252</v>
      </c>
      <c r="AK52" s="53">
        <f t="shared" si="12"/>
        <v>1225745</v>
      </c>
      <c r="AL52" s="41"/>
    </row>
    <row r="53" spans="1:38" ht="15.75" customHeight="1">
      <c r="A53" s="4">
        <f t="shared" si="6"/>
        <v>50</v>
      </c>
      <c r="B53" s="43" t="s">
        <v>314</v>
      </c>
      <c r="C53" s="43">
        <v>9871</v>
      </c>
      <c r="D53" s="65" t="s">
        <v>45</v>
      </c>
      <c r="E53" s="65" t="str">
        <f t="shared" si="7"/>
        <v> </v>
      </c>
      <c r="F53" s="143" t="s">
        <v>327</v>
      </c>
      <c r="G53" s="99">
        <v>18619</v>
      </c>
      <c r="H53" s="66">
        <v>2584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66">
        <v>7700</v>
      </c>
      <c r="Q53" s="53">
        <f t="shared" si="8"/>
        <v>28903</v>
      </c>
      <c r="R53" s="10"/>
      <c r="S53" s="66">
        <v>89000</v>
      </c>
      <c r="T53" s="66"/>
      <c r="U53" s="66">
        <v>0</v>
      </c>
      <c r="V53" s="66">
        <v>0</v>
      </c>
      <c r="W53" s="66">
        <v>0</v>
      </c>
      <c r="X53" s="66">
        <v>13579</v>
      </c>
      <c r="Y53" s="66">
        <v>0</v>
      </c>
      <c r="Z53" s="66">
        <v>0</v>
      </c>
      <c r="AA53" s="66">
        <v>6705</v>
      </c>
      <c r="AB53" s="48">
        <f t="shared" si="9"/>
        <v>109284</v>
      </c>
      <c r="AC53" s="46">
        <f t="shared" si="10"/>
        <v>-80381</v>
      </c>
      <c r="AD53" s="41"/>
      <c r="AE53" s="66">
        <v>1100000</v>
      </c>
      <c r="AF53" s="66">
        <v>0</v>
      </c>
      <c r="AG53" s="66">
        <v>70000</v>
      </c>
      <c r="AH53" s="66">
        <v>2900</v>
      </c>
      <c r="AI53" s="53">
        <f t="shared" si="11"/>
        <v>1172900</v>
      </c>
      <c r="AJ53" s="66">
        <v>0</v>
      </c>
      <c r="AK53" s="53">
        <f t="shared" si="12"/>
        <v>1172900</v>
      </c>
      <c r="AL53" s="41"/>
    </row>
    <row r="54" spans="1:38" ht="15.75" customHeight="1">
      <c r="A54" s="4">
        <f t="shared" si="6"/>
        <v>51</v>
      </c>
      <c r="B54" s="43" t="s">
        <v>314</v>
      </c>
      <c r="C54" s="43">
        <v>9347</v>
      </c>
      <c r="D54" s="65" t="s">
        <v>65</v>
      </c>
      <c r="E54" s="65">
        <f t="shared" si="7"/>
        <v>1</v>
      </c>
      <c r="F54" s="143" t="s">
        <v>326</v>
      </c>
      <c r="G54" s="99">
        <v>324529</v>
      </c>
      <c r="H54" s="66">
        <v>7337</v>
      </c>
      <c r="I54" s="66">
        <v>7337</v>
      </c>
      <c r="J54" s="66">
        <v>0</v>
      </c>
      <c r="K54" s="66">
        <v>12383</v>
      </c>
      <c r="L54" s="66">
        <v>0</v>
      </c>
      <c r="M54" s="66">
        <v>23740</v>
      </c>
      <c r="N54" s="66">
        <v>3549</v>
      </c>
      <c r="O54" s="66">
        <v>0</v>
      </c>
      <c r="P54" s="66"/>
      <c r="Q54" s="53">
        <f t="shared" si="8"/>
        <v>378875</v>
      </c>
      <c r="R54" s="10"/>
      <c r="S54" s="66">
        <v>186931</v>
      </c>
      <c r="T54" s="66">
        <v>15600</v>
      </c>
      <c r="U54" s="66">
        <v>7575</v>
      </c>
      <c r="V54" s="66">
        <v>4557</v>
      </c>
      <c r="W54" s="66">
        <v>40740</v>
      </c>
      <c r="X54" s="66">
        <v>59698</v>
      </c>
      <c r="Y54" s="66">
        <v>19702</v>
      </c>
      <c r="Z54" s="66">
        <v>7612</v>
      </c>
      <c r="AA54" s="66">
        <v>15883</v>
      </c>
      <c r="AB54" s="48">
        <f t="shared" si="9"/>
        <v>358298</v>
      </c>
      <c r="AC54" s="46">
        <f t="shared" si="10"/>
        <v>20577</v>
      </c>
      <c r="AD54" s="41"/>
      <c r="AE54" s="66">
        <v>0</v>
      </c>
      <c r="AF54" s="66">
        <v>0</v>
      </c>
      <c r="AG54" s="66">
        <v>0</v>
      </c>
      <c r="AH54" s="66">
        <v>0</v>
      </c>
      <c r="AI54" s="53">
        <f t="shared" si="11"/>
        <v>0</v>
      </c>
      <c r="AJ54" s="66">
        <v>0</v>
      </c>
      <c r="AK54" s="53">
        <f t="shared" si="12"/>
        <v>0</v>
      </c>
      <c r="AL54" s="41"/>
    </row>
    <row r="55" spans="1:38" ht="15.75" customHeight="1">
      <c r="A55" s="4">
        <f t="shared" si="6"/>
        <v>52</v>
      </c>
      <c r="B55" s="43" t="s">
        <v>314</v>
      </c>
      <c r="C55" s="43">
        <v>9346</v>
      </c>
      <c r="D55" s="65" t="s">
        <v>55</v>
      </c>
      <c r="E55" s="65">
        <f t="shared" si="7"/>
        <v>1</v>
      </c>
      <c r="F55" s="143" t="s">
        <v>326</v>
      </c>
      <c r="G55" s="99">
        <v>229051</v>
      </c>
      <c r="H55" s="66">
        <v>599</v>
      </c>
      <c r="I55" s="66">
        <v>13640</v>
      </c>
      <c r="J55" s="66">
        <v>37512</v>
      </c>
      <c r="K55" s="66">
        <v>12500</v>
      </c>
      <c r="L55" s="66">
        <v>400</v>
      </c>
      <c r="M55" s="66">
        <v>16766</v>
      </c>
      <c r="N55" s="66">
        <v>709</v>
      </c>
      <c r="O55" s="66">
        <v>3217</v>
      </c>
      <c r="P55" s="66">
        <v>518</v>
      </c>
      <c r="Q55" s="53">
        <f t="shared" si="8"/>
        <v>314912</v>
      </c>
      <c r="R55" s="11"/>
      <c r="S55" s="66">
        <v>65087</v>
      </c>
      <c r="T55" s="66">
        <v>19067</v>
      </c>
      <c r="U55" s="66">
        <v>10475</v>
      </c>
      <c r="V55" s="66">
        <v>54294</v>
      </c>
      <c r="W55" s="66">
        <v>36212</v>
      </c>
      <c r="X55" s="66">
        <v>28012</v>
      </c>
      <c r="Y55" s="66">
        <v>52514</v>
      </c>
      <c r="Z55" s="66">
        <v>56814</v>
      </c>
      <c r="AA55" s="66"/>
      <c r="AB55" s="48">
        <f t="shared" si="9"/>
        <v>322475</v>
      </c>
      <c r="AC55" s="46">
        <f t="shared" si="10"/>
        <v>-7563</v>
      </c>
      <c r="AD55" s="41"/>
      <c r="AE55" s="66">
        <v>3112000</v>
      </c>
      <c r="AF55" s="66">
        <v>135500</v>
      </c>
      <c r="AG55" s="66">
        <v>539037</v>
      </c>
      <c r="AH55" s="66">
        <v>0</v>
      </c>
      <c r="AI55" s="53">
        <f t="shared" si="11"/>
        <v>3786537</v>
      </c>
      <c r="AJ55" s="66">
        <v>0</v>
      </c>
      <c r="AK55" s="53">
        <f t="shared" si="12"/>
        <v>3786537</v>
      </c>
      <c r="AL55" s="41"/>
    </row>
    <row r="56" spans="1:38" ht="15.75" customHeight="1">
      <c r="A56" s="4">
        <f t="shared" si="6"/>
        <v>53</v>
      </c>
      <c r="B56" s="43" t="s">
        <v>314</v>
      </c>
      <c r="C56" s="43">
        <v>9356</v>
      </c>
      <c r="D56" s="65" t="s">
        <v>64</v>
      </c>
      <c r="E56" s="65" t="str">
        <f t="shared" si="7"/>
        <v> </v>
      </c>
      <c r="F56" s="143" t="s">
        <v>327</v>
      </c>
      <c r="G56" s="99">
        <v>95583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66">
        <v>0</v>
      </c>
      <c r="P56" s="66">
        <v>0</v>
      </c>
      <c r="Q56" s="53">
        <f t="shared" si="8"/>
        <v>95583</v>
      </c>
      <c r="R56" s="11"/>
      <c r="S56" s="66">
        <v>0</v>
      </c>
      <c r="T56" s="66">
        <v>0</v>
      </c>
      <c r="U56" s="66">
        <v>0</v>
      </c>
      <c r="V56" s="66">
        <v>0</v>
      </c>
      <c r="W56" s="66">
        <v>0</v>
      </c>
      <c r="X56" s="66">
        <v>0</v>
      </c>
      <c r="Y56" s="66">
        <v>0</v>
      </c>
      <c r="Z56" s="66">
        <v>0</v>
      </c>
      <c r="AA56" s="66">
        <v>0</v>
      </c>
      <c r="AB56" s="48">
        <f t="shared" si="9"/>
        <v>0</v>
      </c>
      <c r="AC56" s="46">
        <f t="shared" si="10"/>
        <v>95583</v>
      </c>
      <c r="AD56" s="41"/>
      <c r="AE56" s="66">
        <v>0</v>
      </c>
      <c r="AF56" s="66">
        <v>0</v>
      </c>
      <c r="AG56" s="66">
        <v>0</v>
      </c>
      <c r="AH56" s="66">
        <v>0</v>
      </c>
      <c r="AI56" s="53">
        <f t="shared" si="11"/>
        <v>0</v>
      </c>
      <c r="AJ56" s="66">
        <v>0</v>
      </c>
      <c r="AK56" s="53">
        <f t="shared" si="12"/>
        <v>0</v>
      </c>
      <c r="AL56" s="41"/>
    </row>
    <row r="57" spans="1:38" ht="15.75" customHeight="1">
      <c r="A57" s="4">
        <f t="shared" si="6"/>
        <v>54</v>
      </c>
      <c r="B57" s="43" t="s">
        <v>314</v>
      </c>
      <c r="C57" s="43">
        <v>9348</v>
      </c>
      <c r="D57" s="65" t="s">
        <v>66</v>
      </c>
      <c r="E57" s="65">
        <f t="shared" si="7"/>
        <v>1</v>
      </c>
      <c r="F57" s="143" t="s">
        <v>326</v>
      </c>
      <c r="G57" s="99">
        <v>67919</v>
      </c>
      <c r="H57" s="66">
        <v>12978</v>
      </c>
      <c r="I57" s="66"/>
      <c r="J57" s="66">
        <v>0</v>
      </c>
      <c r="K57" s="66">
        <v>0</v>
      </c>
      <c r="L57" s="66">
        <v>183811</v>
      </c>
      <c r="M57" s="66">
        <v>138402</v>
      </c>
      <c r="N57" s="66">
        <v>18038</v>
      </c>
      <c r="O57" s="66">
        <v>62</v>
      </c>
      <c r="P57" s="66">
        <v>0</v>
      </c>
      <c r="Q57" s="53">
        <f t="shared" si="8"/>
        <v>421210</v>
      </c>
      <c r="R57" s="10"/>
      <c r="S57" s="66">
        <v>60775</v>
      </c>
      <c r="T57" s="66">
        <v>0</v>
      </c>
      <c r="U57" s="66">
        <v>1855</v>
      </c>
      <c r="V57" s="66">
        <v>15841</v>
      </c>
      <c r="W57" s="66">
        <v>95798</v>
      </c>
      <c r="X57" s="66">
        <v>10856</v>
      </c>
      <c r="Y57" s="66">
        <v>8251</v>
      </c>
      <c r="Z57" s="66"/>
      <c r="AA57" s="66">
        <v>14469</v>
      </c>
      <c r="AB57" s="48">
        <f t="shared" si="9"/>
        <v>207845</v>
      </c>
      <c r="AC57" s="46">
        <f t="shared" si="10"/>
        <v>213365</v>
      </c>
      <c r="AD57" s="41"/>
      <c r="AE57" s="66">
        <v>4458347</v>
      </c>
      <c r="AF57" s="66"/>
      <c r="AG57" s="66">
        <v>493622</v>
      </c>
      <c r="AH57" s="66">
        <v>3431</v>
      </c>
      <c r="AI57" s="53">
        <f t="shared" si="11"/>
        <v>4955400</v>
      </c>
      <c r="AJ57" s="66">
        <v>1603</v>
      </c>
      <c r="AK57" s="53">
        <f t="shared" si="12"/>
        <v>4953797</v>
      </c>
      <c r="AL57" s="41"/>
    </row>
    <row r="58" spans="1:38" ht="15.75" customHeight="1">
      <c r="A58" s="4">
        <f t="shared" si="6"/>
        <v>55</v>
      </c>
      <c r="B58" s="43" t="s">
        <v>314</v>
      </c>
      <c r="C58" s="43">
        <v>9349</v>
      </c>
      <c r="D58" s="65" t="s">
        <v>67</v>
      </c>
      <c r="E58" s="65" t="str">
        <f t="shared" si="7"/>
        <v> </v>
      </c>
      <c r="F58" s="143" t="s">
        <v>327</v>
      </c>
      <c r="G58" s="99">
        <v>75909</v>
      </c>
      <c r="H58" s="66">
        <v>775</v>
      </c>
      <c r="I58" s="66">
        <v>4223</v>
      </c>
      <c r="J58" s="66">
        <v>0</v>
      </c>
      <c r="K58" s="66">
        <v>0</v>
      </c>
      <c r="L58" s="66">
        <v>0</v>
      </c>
      <c r="M58" s="66">
        <v>18200</v>
      </c>
      <c r="N58" s="66">
        <v>8413</v>
      </c>
      <c r="O58" s="66">
        <v>3621</v>
      </c>
      <c r="P58" s="66">
        <v>5784</v>
      </c>
      <c r="Q58" s="53">
        <f t="shared" si="8"/>
        <v>116925</v>
      </c>
      <c r="R58" s="10"/>
      <c r="S58" s="66">
        <v>51523</v>
      </c>
      <c r="T58" s="66">
        <v>18200</v>
      </c>
      <c r="U58" s="66">
        <v>0</v>
      </c>
      <c r="V58" s="66">
        <v>0</v>
      </c>
      <c r="W58" s="66">
        <v>14582</v>
      </c>
      <c r="X58" s="66">
        <v>27843</v>
      </c>
      <c r="Y58" s="66">
        <v>3954</v>
      </c>
      <c r="Z58" s="66">
        <v>0</v>
      </c>
      <c r="AA58" s="66">
        <v>1026</v>
      </c>
      <c r="AB58" s="48">
        <f t="shared" si="9"/>
        <v>117128</v>
      </c>
      <c r="AC58" s="46">
        <f t="shared" si="10"/>
        <v>-203</v>
      </c>
      <c r="AD58" s="41"/>
      <c r="AE58" s="66">
        <v>400000</v>
      </c>
      <c r="AF58" s="66">
        <v>500000</v>
      </c>
      <c r="AG58" s="66">
        <v>148564</v>
      </c>
      <c r="AH58" s="66">
        <v>0</v>
      </c>
      <c r="AI58" s="53">
        <f t="shared" si="11"/>
        <v>1048564</v>
      </c>
      <c r="AJ58" s="66">
        <v>0</v>
      </c>
      <c r="AK58" s="53">
        <f t="shared" si="12"/>
        <v>1048564</v>
      </c>
      <c r="AL58" s="41"/>
    </row>
    <row r="59" spans="1:38" ht="15.75" customHeight="1">
      <c r="A59" s="4">
        <f t="shared" si="6"/>
        <v>56</v>
      </c>
      <c r="B59" s="43" t="s">
        <v>314</v>
      </c>
      <c r="C59" s="43">
        <v>9355</v>
      </c>
      <c r="D59" s="65" t="s">
        <v>238</v>
      </c>
      <c r="E59" s="65">
        <f t="shared" si="7"/>
        <v>1</v>
      </c>
      <c r="F59" s="143" t="s">
        <v>326</v>
      </c>
      <c r="G59" s="99">
        <v>56566</v>
      </c>
      <c r="H59" s="66">
        <v>0</v>
      </c>
      <c r="I59" s="66">
        <v>1460</v>
      </c>
      <c r="J59" s="66">
        <v>1303</v>
      </c>
      <c r="K59" s="66">
        <v>0</v>
      </c>
      <c r="L59" s="66">
        <v>472</v>
      </c>
      <c r="M59" s="66">
        <v>32080</v>
      </c>
      <c r="N59" s="66">
        <v>39304</v>
      </c>
      <c r="O59" s="66">
        <v>1856</v>
      </c>
      <c r="P59" s="66"/>
      <c r="Q59" s="53">
        <f t="shared" si="8"/>
        <v>133041</v>
      </c>
      <c r="R59" s="10"/>
      <c r="S59" s="66">
        <v>55981</v>
      </c>
      <c r="T59" s="66">
        <v>20460</v>
      </c>
      <c r="U59" s="66">
        <v>1282</v>
      </c>
      <c r="V59" s="66"/>
      <c r="W59" s="66">
        <v>8537</v>
      </c>
      <c r="X59" s="66">
        <v>15731</v>
      </c>
      <c r="Y59" s="66">
        <v>4195</v>
      </c>
      <c r="Z59" s="66">
        <v>2775</v>
      </c>
      <c r="AA59" s="66"/>
      <c r="AB59" s="48">
        <f t="shared" si="9"/>
        <v>108961</v>
      </c>
      <c r="AC59" s="46">
        <f t="shared" si="10"/>
        <v>24080</v>
      </c>
      <c r="AD59" s="41"/>
      <c r="AE59" s="66">
        <v>2117604</v>
      </c>
      <c r="AF59" s="66">
        <v>15695</v>
      </c>
      <c r="AG59" s="66">
        <v>835419</v>
      </c>
      <c r="AH59" s="66">
        <v>102</v>
      </c>
      <c r="AI59" s="53">
        <f t="shared" si="11"/>
        <v>2968820</v>
      </c>
      <c r="AJ59" s="66">
        <v>3532</v>
      </c>
      <c r="AK59" s="53">
        <f t="shared" si="12"/>
        <v>2965288</v>
      </c>
      <c r="AL59" s="41"/>
    </row>
    <row r="60" spans="1:38" ht="15.75" customHeight="1">
      <c r="A60" s="4">
        <f t="shared" si="6"/>
        <v>57</v>
      </c>
      <c r="B60" s="43" t="s">
        <v>314</v>
      </c>
      <c r="C60" s="43">
        <v>9323</v>
      </c>
      <c r="D60" s="65" t="s">
        <v>47</v>
      </c>
      <c r="E60" s="65" t="str">
        <f t="shared" si="7"/>
        <v> </v>
      </c>
      <c r="F60" s="143" t="s">
        <v>327</v>
      </c>
      <c r="G60" s="99">
        <v>57478</v>
      </c>
      <c r="H60" s="66">
        <v>0</v>
      </c>
      <c r="I60" s="66">
        <v>95</v>
      </c>
      <c r="J60" s="66">
        <v>0</v>
      </c>
      <c r="K60" s="66">
        <v>0</v>
      </c>
      <c r="L60" s="66">
        <v>0</v>
      </c>
      <c r="M60" s="66">
        <v>30883</v>
      </c>
      <c r="N60" s="66">
        <v>16512</v>
      </c>
      <c r="O60" s="66">
        <v>0</v>
      </c>
      <c r="P60" s="66">
        <v>1790</v>
      </c>
      <c r="Q60" s="53">
        <f t="shared" si="8"/>
        <v>106758</v>
      </c>
      <c r="R60" s="10"/>
      <c r="S60" s="66">
        <v>18261</v>
      </c>
      <c r="T60" s="66">
        <v>0</v>
      </c>
      <c r="U60" s="66">
        <v>100</v>
      </c>
      <c r="V60" s="66">
        <v>250</v>
      </c>
      <c r="W60" s="66">
        <v>143817</v>
      </c>
      <c r="X60" s="66">
        <v>8562</v>
      </c>
      <c r="Y60" s="66">
        <v>345</v>
      </c>
      <c r="Z60" s="66">
        <v>0</v>
      </c>
      <c r="AA60" s="66">
        <v>15580</v>
      </c>
      <c r="AB60" s="48">
        <f t="shared" si="9"/>
        <v>186915</v>
      </c>
      <c r="AC60" s="46">
        <f t="shared" si="10"/>
        <v>-80157</v>
      </c>
      <c r="AD60" s="41"/>
      <c r="AE60" s="66">
        <v>0</v>
      </c>
      <c r="AF60" s="66">
        <v>0</v>
      </c>
      <c r="AG60" s="66">
        <v>300657</v>
      </c>
      <c r="AH60" s="66">
        <v>30</v>
      </c>
      <c r="AI60" s="53">
        <f t="shared" si="11"/>
        <v>300687</v>
      </c>
      <c r="AJ60" s="66">
        <v>0</v>
      </c>
      <c r="AK60" s="53">
        <f t="shared" si="12"/>
        <v>300687</v>
      </c>
      <c r="AL60" s="41"/>
    </row>
    <row r="61" spans="1:38" ht="15.75" customHeight="1">
      <c r="A61" s="4">
        <f t="shared" si="6"/>
        <v>58</v>
      </c>
      <c r="B61" s="43" t="s">
        <v>314</v>
      </c>
      <c r="C61" s="43">
        <v>9351</v>
      </c>
      <c r="D61" s="65" t="s">
        <v>56</v>
      </c>
      <c r="E61" s="65">
        <f t="shared" si="7"/>
        <v>1</v>
      </c>
      <c r="F61" s="143" t="s">
        <v>326</v>
      </c>
      <c r="G61" s="99">
        <v>76576</v>
      </c>
      <c r="H61" s="66">
        <v>3975</v>
      </c>
      <c r="I61" s="66">
        <v>6555</v>
      </c>
      <c r="J61" s="66">
        <v>0</v>
      </c>
      <c r="K61" s="66">
        <v>2500</v>
      </c>
      <c r="L61" s="66">
        <v>0</v>
      </c>
      <c r="M61" s="66">
        <v>5713</v>
      </c>
      <c r="N61" s="66">
        <v>32894</v>
      </c>
      <c r="O61" s="66"/>
      <c r="P61" s="66">
        <v>134</v>
      </c>
      <c r="Q61" s="53">
        <f t="shared" si="8"/>
        <v>128347</v>
      </c>
      <c r="R61" s="10"/>
      <c r="S61" s="66">
        <v>46440</v>
      </c>
      <c r="T61" s="66">
        <v>0</v>
      </c>
      <c r="U61" s="66">
        <v>3439</v>
      </c>
      <c r="V61" s="66">
        <v>26396</v>
      </c>
      <c r="W61" s="66">
        <v>21045</v>
      </c>
      <c r="X61" s="66">
        <v>20351</v>
      </c>
      <c r="Y61" s="66">
        <v>6170</v>
      </c>
      <c r="Z61" s="66"/>
      <c r="AA61" s="66">
        <v>0</v>
      </c>
      <c r="AB61" s="48">
        <f t="shared" si="9"/>
        <v>123841</v>
      </c>
      <c r="AC61" s="46">
        <f t="shared" si="10"/>
        <v>4506</v>
      </c>
      <c r="AD61" s="41"/>
      <c r="AE61" s="66">
        <v>1170880</v>
      </c>
      <c r="AF61" s="66">
        <v>38818</v>
      </c>
      <c r="AG61" s="66">
        <v>679442</v>
      </c>
      <c r="AH61" s="66">
        <v>3460</v>
      </c>
      <c r="AI61" s="53">
        <f t="shared" si="11"/>
        <v>1892600</v>
      </c>
      <c r="AJ61" s="66">
        <v>618</v>
      </c>
      <c r="AK61" s="53">
        <f t="shared" si="12"/>
        <v>1891982</v>
      </c>
      <c r="AL61" s="41"/>
    </row>
    <row r="62" spans="1:38" ht="15.75" customHeight="1">
      <c r="A62" s="4">
        <f t="shared" si="6"/>
        <v>59</v>
      </c>
      <c r="B62" s="43" t="s">
        <v>314</v>
      </c>
      <c r="C62" s="43">
        <v>9326</v>
      </c>
      <c r="D62" s="65" t="s">
        <v>48</v>
      </c>
      <c r="E62" s="65">
        <f t="shared" si="7"/>
        <v>1</v>
      </c>
      <c r="F62" s="143" t="s">
        <v>326</v>
      </c>
      <c r="G62" s="99">
        <v>107113</v>
      </c>
      <c r="H62" s="66">
        <v>9106</v>
      </c>
      <c r="I62" s="66"/>
      <c r="J62" s="66">
        <v>0</v>
      </c>
      <c r="K62" s="66"/>
      <c r="L62" s="66">
        <v>2500</v>
      </c>
      <c r="M62" s="66">
        <v>69472</v>
      </c>
      <c r="N62" s="66">
        <v>8325</v>
      </c>
      <c r="O62" s="66">
        <v>26206</v>
      </c>
      <c r="P62" s="66">
        <v>29125</v>
      </c>
      <c r="Q62" s="53">
        <f t="shared" si="8"/>
        <v>251847</v>
      </c>
      <c r="R62" s="10"/>
      <c r="S62" s="66">
        <v>69574</v>
      </c>
      <c r="T62" s="66">
        <v>33000</v>
      </c>
      <c r="U62" s="66">
        <v>7134</v>
      </c>
      <c r="V62" s="66">
        <v>55338</v>
      </c>
      <c r="W62" s="66">
        <v>195089</v>
      </c>
      <c r="X62" s="66">
        <v>25892</v>
      </c>
      <c r="Y62" s="66">
        <v>8955</v>
      </c>
      <c r="Z62" s="66">
        <v>4000</v>
      </c>
      <c r="AA62" s="66">
        <v>4790</v>
      </c>
      <c r="AB62" s="48">
        <f t="shared" si="9"/>
        <v>403772</v>
      </c>
      <c r="AC62" s="46">
        <f t="shared" si="10"/>
        <v>-151925</v>
      </c>
      <c r="AD62" s="41"/>
      <c r="AE62" s="66">
        <v>3056001</v>
      </c>
      <c r="AF62" s="66">
        <v>74631</v>
      </c>
      <c r="AG62" s="66">
        <v>129327</v>
      </c>
      <c r="AH62" s="66">
        <v>54101</v>
      </c>
      <c r="AI62" s="53">
        <f t="shared" si="11"/>
        <v>3314060</v>
      </c>
      <c r="AJ62" s="66">
        <v>46500</v>
      </c>
      <c r="AK62" s="53">
        <f t="shared" si="12"/>
        <v>3267560</v>
      </c>
      <c r="AL62" s="41"/>
    </row>
    <row r="63" spans="1:38" ht="15.75" customHeight="1">
      <c r="A63" s="4">
        <f t="shared" si="6"/>
        <v>60</v>
      </c>
      <c r="B63" s="43" t="s">
        <v>314</v>
      </c>
      <c r="C63" s="43">
        <v>9325</v>
      </c>
      <c r="D63" s="65" t="s">
        <v>49</v>
      </c>
      <c r="E63" s="65">
        <f t="shared" si="7"/>
        <v>1</v>
      </c>
      <c r="F63" s="143" t="s">
        <v>326</v>
      </c>
      <c r="G63" s="99">
        <v>150174</v>
      </c>
      <c r="H63" s="66">
        <v>7503</v>
      </c>
      <c r="I63" s="66">
        <v>0</v>
      </c>
      <c r="J63" s="66">
        <v>0</v>
      </c>
      <c r="K63" s="66">
        <v>21177</v>
      </c>
      <c r="L63" s="66">
        <v>0</v>
      </c>
      <c r="M63" s="66">
        <v>246051</v>
      </c>
      <c r="N63" s="66">
        <v>16419</v>
      </c>
      <c r="O63" s="66">
        <v>0</v>
      </c>
      <c r="P63" s="66">
        <v>19269</v>
      </c>
      <c r="Q63" s="53">
        <f t="shared" si="8"/>
        <v>460593</v>
      </c>
      <c r="R63" s="10"/>
      <c r="S63" s="66">
        <v>51210</v>
      </c>
      <c r="T63" s="66">
        <v>49212</v>
      </c>
      <c r="U63" s="66">
        <v>6508</v>
      </c>
      <c r="V63" s="66">
        <v>55067</v>
      </c>
      <c r="W63" s="66">
        <v>38756</v>
      </c>
      <c r="X63" s="66">
        <v>114785</v>
      </c>
      <c r="Y63" s="66">
        <v>24849</v>
      </c>
      <c r="Z63" s="66">
        <v>0</v>
      </c>
      <c r="AA63" s="66">
        <v>2724</v>
      </c>
      <c r="AB63" s="48">
        <f t="shared" si="9"/>
        <v>343111</v>
      </c>
      <c r="AC63" s="46">
        <f t="shared" si="10"/>
        <v>117482</v>
      </c>
      <c r="AD63" s="41"/>
      <c r="AE63" s="66">
        <v>7021000</v>
      </c>
      <c r="AF63" s="66"/>
      <c r="AG63" s="66">
        <v>499442</v>
      </c>
      <c r="AH63" s="66"/>
      <c r="AI63" s="53">
        <f t="shared" si="11"/>
        <v>7520442</v>
      </c>
      <c r="AJ63" s="66">
        <v>65852</v>
      </c>
      <c r="AK63" s="53">
        <f t="shared" si="12"/>
        <v>7454590</v>
      </c>
      <c r="AL63" s="41"/>
    </row>
    <row r="64" spans="1:38" ht="15.75" customHeight="1">
      <c r="A64" s="4">
        <f t="shared" si="6"/>
        <v>61</v>
      </c>
      <c r="B64" s="43" t="s">
        <v>314</v>
      </c>
      <c r="C64" s="43">
        <v>9302</v>
      </c>
      <c r="D64" s="65" t="s">
        <v>50</v>
      </c>
      <c r="E64" s="65" t="str">
        <f t="shared" si="7"/>
        <v> </v>
      </c>
      <c r="F64" s="143" t="s">
        <v>327</v>
      </c>
      <c r="G64" s="99">
        <v>58588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  <c r="M64" s="66">
        <v>34186</v>
      </c>
      <c r="N64" s="66">
        <v>49</v>
      </c>
      <c r="O64" s="66">
        <v>0</v>
      </c>
      <c r="P64" s="66">
        <v>0</v>
      </c>
      <c r="Q64" s="53">
        <f t="shared" si="8"/>
        <v>92823</v>
      </c>
      <c r="R64" s="10"/>
      <c r="S64" s="66">
        <v>27293</v>
      </c>
      <c r="T64" s="66">
        <v>19809</v>
      </c>
      <c r="U64" s="66">
        <v>550</v>
      </c>
      <c r="V64" s="66">
        <v>27488</v>
      </c>
      <c r="W64" s="66">
        <v>8617</v>
      </c>
      <c r="X64" s="66">
        <v>5802</v>
      </c>
      <c r="Y64" s="66">
        <v>750</v>
      </c>
      <c r="Z64" s="66">
        <v>500</v>
      </c>
      <c r="AA64" s="66">
        <v>1829</v>
      </c>
      <c r="AB64" s="48">
        <f t="shared" si="9"/>
        <v>92638</v>
      </c>
      <c r="AC64" s="46">
        <f t="shared" si="10"/>
        <v>185</v>
      </c>
      <c r="AD64" s="41"/>
      <c r="AE64" s="66">
        <v>839363</v>
      </c>
      <c r="AF64" s="66">
        <v>6870</v>
      </c>
      <c r="AG64" s="66">
        <v>1845</v>
      </c>
      <c r="AH64" s="66">
        <v>0</v>
      </c>
      <c r="AI64" s="53">
        <f t="shared" si="11"/>
        <v>848078</v>
      </c>
      <c r="AJ64" s="66">
        <v>385</v>
      </c>
      <c r="AK64" s="53">
        <f t="shared" si="12"/>
        <v>847693</v>
      </c>
      <c r="AL64" s="41"/>
    </row>
    <row r="65" spans="1:38" ht="15.75" customHeight="1">
      <c r="A65" s="4">
        <f t="shared" si="6"/>
        <v>62</v>
      </c>
      <c r="B65" s="43" t="s">
        <v>314</v>
      </c>
      <c r="C65" s="43">
        <v>9321</v>
      </c>
      <c r="D65" s="65" t="s">
        <v>51</v>
      </c>
      <c r="E65" s="65">
        <f t="shared" si="7"/>
        <v>1</v>
      </c>
      <c r="F65" s="143" t="s">
        <v>326</v>
      </c>
      <c r="G65" s="99">
        <v>632224</v>
      </c>
      <c r="H65" s="66">
        <v>0</v>
      </c>
      <c r="I65" s="66">
        <v>9129</v>
      </c>
      <c r="J65" s="66">
        <v>0</v>
      </c>
      <c r="K65" s="66">
        <v>16000</v>
      </c>
      <c r="L65" s="66">
        <v>0</v>
      </c>
      <c r="M65" s="66">
        <v>48535</v>
      </c>
      <c r="N65" s="66">
        <v>597</v>
      </c>
      <c r="O65" s="66">
        <v>-3369</v>
      </c>
      <c r="P65" s="66">
        <v>315</v>
      </c>
      <c r="Q65" s="53">
        <f t="shared" si="8"/>
        <v>703431</v>
      </c>
      <c r="R65" s="10"/>
      <c r="S65" s="66">
        <v>136078</v>
      </c>
      <c r="T65" s="66">
        <v>58790</v>
      </c>
      <c r="U65" s="66">
        <v>2916</v>
      </c>
      <c r="V65" s="66">
        <v>169143</v>
      </c>
      <c r="W65" s="66">
        <v>142471</v>
      </c>
      <c r="X65" s="66">
        <v>115525</v>
      </c>
      <c r="Y65" s="66">
        <v>15191</v>
      </c>
      <c r="Z65" s="66">
        <v>17406</v>
      </c>
      <c r="AA65" s="66">
        <v>0</v>
      </c>
      <c r="AB65" s="48">
        <f t="shared" si="9"/>
        <v>657520</v>
      </c>
      <c r="AC65" s="46">
        <f t="shared" si="10"/>
        <v>45911</v>
      </c>
      <c r="AD65" s="41"/>
      <c r="AE65" s="66">
        <v>4011738</v>
      </c>
      <c r="AF65" s="66">
        <v>103716</v>
      </c>
      <c r="AG65" s="66">
        <v>162448</v>
      </c>
      <c r="AH65" s="66">
        <v>8128</v>
      </c>
      <c r="AI65" s="53">
        <f t="shared" si="11"/>
        <v>4286030</v>
      </c>
      <c r="AJ65" s="66">
        <v>283710</v>
      </c>
      <c r="AK65" s="53">
        <f t="shared" si="12"/>
        <v>4002320</v>
      </c>
      <c r="AL65" s="41"/>
    </row>
    <row r="66" spans="1:38" ht="15.75" customHeight="1">
      <c r="A66" s="4">
        <f t="shared" si="6"/>
        <v>63</v>
      </c>
      <c r="B66" s="43" t="s">
        <v>314</v>
      </c>
      <c r="C66" s="43">
        <v>9327</v>
      </c>
      <c r="D66" s="65" t="s">
        <v>28</v>
      </c>
      <c r="E66" s="65">
        <f t="shared" si="7"/>
        <v>1</v>
      </c>
      <c r="F66" s="143" t="s">
        <v>326</v>
      </c>
      <c r="G66" s="99">
        <v>222032</v>
      </c>
      <c r="H66" s="66">
        <v>14479</v>
      </c>
      <c r="I66" s="66">
        <v>0</v>
      </c>
      <c r="J66" s="66">
        <v>0</v>
      </c>
      <c r="K66" s="66">
        <v>0</v>
      </c>
      <c r="L66" s="66"/>
      <c r="M66" s="66">
        <v>65388</v>
      </c>
      <c r="N66" s="66">
        <v>39130</v>
      </c>
      <c r="O66" s="66">
        <v>18475</v>
      </c>
      <c r="P66" s="66">
        <v>24437</v>
      </c>
      <c r="Q66" s="53">
        <f t="shared" si="8"/>
        <v>383941</v>
      </c>
      <c r="R66" s="10"/>
      <c r="S66" s="66">
        <v>108587</v>
      </c>
      <c r="T66" s="66">
        <v>3822</v>
      </c>
      <c r="U66" s="66">
        <v>42247</v>
      </c>
      <c r="V66" s="66">
        <v>38075</v>
      </c>
      <c r="W66" s="66">
        <v>33091</v>
      </c>
      <c r="X66" s="66">
        <v>103528</v>
      </c>
      <c r="Y66" s="66">
        <v>23593</v>
      </c>
      <c r="Z66" s="66">
        <v>0</v>
      </c>
      <c r="AA66" s="66">
        <v>902</v>
      </c>
      <c r="AB66" s="48">
        <f t="shared" si="9"/>
        <v>353845</v>
      </c>
      <c r="AC66" s="46">
        <f t="shared" si="10"/>
        <v>30096</v>
      </c>
      <c r="AD66" s="41"/>
      <c r="AE66" s="66">
        <v>643925</v>
      </c>
      <c r="AF66" s="66">
        <v>64980</v>
      </c>
      <c r="AG66" s="66">
        <v>837840</v>
      </c>
      <c r="AH66" s="66">
        <v>28276</v>
      </c>
      <c r="AI66" s="53">
        <f t="shared" si="11"/>
        <v>1575021</v>
      </c>
      <c r="AJ66" s="66">
        <v>475365</v>
      </c>
      <c r="AK66" s="53">
        <f t="shared" si="12"/>
        <v>1099656</v>
      </c>
      <c r="AL66" s="41"/>
    </row>
    <row r="67" spans="1:38" ht="15.75" customHeight="1">
      <c r="A67" s="4">
        <f t="shared" si="6"/>
        <v>64</v>
      </c>
      <c r="B67" s="43" t="s">
        <v>314</v>
      </c>
      <c r="C67" s="43">
        <v>10004</v>
      </c>
      <c r="D67" s="65" t="s">
        <v>52</v>
      </c>
      <c r="E67" s="65">
        <f t="shared" si="7"/>
        <v>1</v>
      </c>
      <c r="F67" s="143" t="s">
        <v>326</v>
      </c>
      <c r="G67" s="99">
        <v>127346</v>
      </c>
      <c r="H67" s="66">
        <v>5421</v>
      </c>
      <c r="I67" s="66"/>
      <c r="J67" s="66">
        <v>200182</v>
      </c>
      <c r="K67" s="66"/>
      <c r="L67" s="66">
        <v>0</v>
      </c>
      <c r="M67" s="66">
        <v>30229</v>
      </c>
      <c r="N67" s="66">
        <v>20427</v>
      </c>
      <c r="O67" s="66">
        <v>0</v>
      </c>
      <c r="P67" s="66">
        <v>4529</v>
      </c>
      <c r="Q67" s="53">
        <f t="shared" si="8"/>
        <v>388134</v>
      </c>
      <c r="R67" s="10"/>
      <c r="S67" s="66">
        <v>47562</v>
      </c>
      <c r="T67" s="66">
        <v>28122</v>
      </c>
      <c r="U67" s="66">
        <v>2993</v>
      </c>
      <c r="V67" s="66">
        <v>6206</v>
      </c>
      <c r="W67" s="66">
        <v>127331</v>
      </c>
      <c r="X67" s="66">
        <v>33637</v>
      </c>
      <c r="Y67" s="66">
        <v>6992</v>
      </c>
      <c r="Z67" s="66">
        <v>3000</v>
      </c>
      <c r="AA67" s="66"/>
      <c r="AB67" s="48">
        <f t="shared" si="9"/>
        <v>255843</v>
      </c>
      <c r="AC67" s="46">
        <f t="shared" si="10"/>
        <v>132291</v>
      </c>
      <c r="AD67" s="41"/>
      <c r="AE67" s="66">
        <v>1535000</v>
      </c>
      <c r="AF67" s="66">
        <v>0</v>
      </c>
      <c r="AG67" s="66">
        <v>761717</v>
      </c>
      <c r="AH67" s="66">
        <v>9500</v>
      </c>
      <c r="AI67" s="53">
        <f t="shared" si="11"/>
        <v>2306217</v>
      </c>
      <c r="AJ67" s="66">
        <v>11147</v>
      </c>
      <c r="AK67" s="53">
        <f t="shared" si="12"/>
        <v>2295070</v>
      </c>
      <c r="AL67" s="41"/>
    </row>
    <row r="68" spans="1:38" ht="15.75" customHeight="1">
      <c r="A68" s="4">
        <f t="shared" si="6"/>
        <v>65</v>
      </c>
      <c r="B68" s="43" t="s">
        <v>314</v>
      </c>
      <c r="C68" s="43">
        <v>9286</v>
      </c>
      <c r="D68" s="65" t="s">
        <v>14</v>
      </c>
      <c r="E68" s="65">
        <f aca="true" t="shared" si="13" ref="E68:E76">IF(F68="Y",1," ")</f>
        <v>1</v>
      </c>
      <c r="F68" s="143" t="s">
        <v>326</v>
      </c>
      <c r="G68" s="99">
        <v>104623</v>
      </c>
      <c r="H68" s="66">
        <v>1527</v>
      </c>
      <c r="I68" s="66">
        <v>12645</v>
      </c>
      <c r="J68" s="66">
        <v>0</v>
      </c>
      <c r="K68" s="66">
        <v>0</v>
      </c>
      <c r="L68" s="66"/>
      <c r="M68" s="66">
        <v>105261</v>
      </c>
      <c r="N68" s="66">
        <v>10575</v>
      </c>
      <c r="O68" s="66">
        <v>21394</v>
      </c>
      <c r="P68" s="66"/>
      <c r="Q68" s="53">
        <f aca="true" t="shared" si="14" ref="Q68:Q76">SUM(G68:P68)</f>
        <v>256025</v>
      </c>
      <c r="R68" s="11"/>
      <c r="S68" s="66">
        <v>56351</v>
      </c>
      <c r="T68" s="66">
        <v>28600</v>
      </c>
      <c r="U68" s="66">
        <v>14206</v>
      </c>
      <c r="V68" s="66">
        <v>22276</v>
      </c>
      <c r="W68" s="66">
        <v>43069</v>
      </c>
      <c r="X68" s="66">
        <v>47556</v>
      </c>
      <c r="Y68" s="66">
        <v>13938</v>
      </c>
      <c r="Z68" s="66">
        <v>1526</v>
      </c>
      <c r="AA68" s="66">
        <v>0</v>
      </c>
      <c r="AB68" s="48">
        <f aca="true" t="shared" si="15" ref="AB68:AB76">SUM(S68:AA68)</f>
        <v>227522</v>
      </c>
      <c r="AC68" s="46">
        <f aca="true" t="shared" si="16" ref="AC68:AC76">+Q68-AB68</f>
        <v>28503</v>
      </c>
      <c r="AD68" s="41"/>
      <c r="AE68" s="66">
        <v>4375000</v>
      </c>
      <c r="AF68" s="66">
        <v>0</v>
      </c>
      <c r="AG68" s="66">
        <v>238493</v>
      </c>
      <c r="AH68" s="66"/>
      <c r="AI68" s="53">
        <f aca="true" t="shared" si="17" ref="AI68:AI76">SUM(AE68:AH68)</f>
        <v>4613493</v>
      </c>
      <c r="AJ68" s="66">
        <v>4592080</v>
      </c>
      <c r="AK68" s="53">
        <f aca="true" t="shared" si="18" ref="AK68:AK76">+AI68-AJ68</f>
        <v>21413</v>
      </c>
      <c r="AL68" s="41"/>
    </row>
    <row r="69" spans="1:38" ht="15.75" customHeight="1">
      <c r="A69" s="4">
        <f t="shared" si="6"/>
        <v>66</v>
      </c>
      <c r="B69" s="43" t="s">
        <v>314</v>
      </c>
      <c r="C69" s="43">
        <v>9337</v>
      </c>
      <c r="D69" s="65" t="s">
        <v>29</v>
      </c>
      <c r="E69" s="65">
        <f t="shared" si="13"/>
        <v>1</v>
      </c>
      <c r="F69" s="143" t="s">
        <v>326</v>
      </c>
      <c r="G69" s="99">
        <v>70584</v>
      </c>
      <c r="H69" s="66">
        <v>0</v>
      </c>
      <c r="I69" s="66">
        <v>0</v>
      </c>
      <c r="J69" s="66">
        <v>0</v>
      </c>
      <c r="K69" s="66">
        <v>0</v>
      </c>
      <c r="L69" s="66">
        <v>0</v>
      </c>
      <c r="M69" s="66">
        <v>64968</v>
      </c>
      <c r="N69" s="66">
        <v>0</v>
      </c>
      <c r="O69" s="66">
        <v>2056</v>
      </c>
      <c r="P69" s="66">
        <v>262</v>
      </c>
      <c r="Q69" s="53">
        <f t="shared" si="14"/>
        <v>137870</v>
      </c>
      <c r="R69" s="10"/>
      <c r="S69" s="66">
        <v>55043</v>
      </c>
      <c r="T69" s="66">
        <v>5711</v>
      </c>
      <c r="U69" s="66">
        <v>331</v>
      </c>
      <c r="V69" s="66">
        <v>14455</v>
      </c>
      <c r="W69" s="66">
        <v>10311</v>
      </c>
      <c r="X69" s="66">
        <v>11679</v>
      </c>
      <c r="Y69" s="66">
        <v>12243</v>
      </c>
      <c r="Z69" s="66">
        <v>100</v>
      </c>
      <c r="AA69" s="66">
        <v>3348</v>
      </c>
      <c r="AB69" s="48">
        <f t="shared" si="15"/>
        <v>113221</v>
      </c>
      <c r="AC69" s="46">
        <f t="shared" si="16"/>
        <v>24649</v>
      </c>
      <c r="AD69" s="41"/>
      <c r="AE69" s="66">
        <v>3150830</v>
      </c>
      <c r="AF69" s="66">
        <v>5550</v>
      </c>
      <c r="AG69" s="66">
        <v>13355</v>
      </c>
      <c r="AH69" s="66">
        <v>30531</v>
      </c>
      <c r="AI69" s="53">
        <f t="shared" si="17"/>
        <v>3200266</v>
      </c>
      <c r="AJ69" s="66">
        <v>70768</v>
      </c>
      <c r="AK69" s="53">
        <f t="shared" si="18"/>
        <v>3129498</v>
      </c>
      <c r="AL69" s="41"/>
    </row>
    <row r="70" spans="1:38" ht="15.75" customHeight="1">
      <c r="A70" s="4">
        <f aca="true" t="shared" si="19" ref="A70:A76">+A69+1</f>
        <v>67</v>
      </c>
      <c r="B70" s="43" t="s">
        <v>314</v>
      </c>
      <c r="C70" s="43">
        <v>9352</v>
      </c>
      <c r="D70" s="65" t="s">
        <v>273</v>
      </c>
      <c r="E70" s="65">
        <f t="shared" si="13"/>
        <v>1</v>
      </c>
      <c r="F70" s="143" t="s">
        <v>326</v>
      </c>
      <c r="G70" s="99">
        <v>33943</v>
      </c>
      <c r="H70" s="66">
        <v>869</v>
      </c>
      <c r="I70" s="66"/>
      <c r="J70" s="66">
        <v>0</v>
      </c>
      <c r="K70" s="66">
        <v>0</v>
      </c>
      <c r="L70" s="66">
        <v>0</v>
      </c>
      <c r="M70" s="66">
        <v>15133</v>
      </c>
      <c r="N70" s="66">
        <v>1164</v>
      </c>
      <c r="O70" s="66">
        <v>7464</v>
      </c>
      <c r="P70" s="66">
        <v>1180</v>
      </c>
      <c r="Q70" s="53">
        <f t="shared" si="14"/>
        <v>59753</v>
      </c>
      <c r="R70" s="10"/>
      <c r="S70" s="66">
        <v>28271</v>
      </c>
      <c r="T70" s="66">
        <v>0</v>
      </c>
      <c r="U70" s="66">
        <v>767</v>
      </c>
      <c r="V70" s="66">
        <v>3927</v>
      </c>
      <c r="W70" s="66">
        <v>13544</v>
      </c>
      <c r="X70" s="66">
        <v>10323</v>
      </c>
      <c r="Y70" s="66">
        <v>1527</v>
      </c>
      <c r="Z70" s="66">
        <v>0</v>
      </c>
      <c r="AA70" s="66">
        <v>4009</v>
      </c>
      <c r="AB70" s="48">
        <f t="shared" si="15"/>
        <v>62368</v>
      </c>
      <c r="AC70" s="46">
        <f t="shared" si="16"/>
        <v>-2615</v>
      </c>
      <c r="AD70" s="41"/>
      <c r="AE70" s="66">
        <v>1578000</v>
      </c>
      <c r="AF70" s="66">
        <v>87690</v>
      </c>
      <c r="AG70" s="66">
        <v>41862</v>
      </c>
      <c r="AH70" s="66">
        <v>0</v>
      </c>
      <c r="AI70" s="53">
        <f t="shared" si="17"/>
        <v>1707552</v>
      </c>
      <c r="AJ70" s="66">
        <v>0</v>
      </c>
      <c r="AK70" s="53">
        <f t="shared" si="18"/>
        <v>1707552</v>
      </c>
      <c r="AL70" s="41"/>
    </row>
    <row r="71" spans="1:38" ht="15.75" customHeight="1">
      <c r="A71" s="4">
        <f t="shared" si="19"/>
        <v>68</v>
      </c>
      <c r="B71" s="43" t="s">
        <v>314</v>
      </c>
      <c r="C71" s="43">
        <v>9538</v>
      </c>
      <c r="D71" s="65" t="s">
        <v>310</v>
      </c>
      <c r="E71" s="65">
        <f t="shared" si="13"/>
        <v>1</v>
      </c>
      <c r="F71" s="143" t="s">
        <v>326</v>
      </c>
      <c r="G71" s="99">
        <v>42445</v>
      </c>
      <c r="H71" s="66">
        <v>0</v>
      </c>
      <c r="I71" s="66">
        <v>70</v>
      </c>
      <c r="J71" s="66">
        <v>0</v>
      </c>
      <c r="K71" s="66">
        <v>0</v>
      </c>
      <c r="L71" s="66">
        <v>0</v>
      </c>
      <c r="M71" s="66">
        <v>26280</v>
      </c>
      <c r="N71" s="66">
        <v>4458</v>
      </c>
      <c r="O71" s="66">
        <v>895</v>
      </c>
      <c r="P71" s="66"/>
      <c r="Q71" s="53">
        <f t="shared" si="14"/>
        <v>74148</v>
      </c>
      <c r="R71" s="10"/>
      <c r="S71" s="66">
        <v>46463</v>
      </c>
      <c r="T71" s="66">
        <v>0</v>
      </c>
      <c r="U71" s="66">
        <v>3811</v>
      </c>
      <c r="V71" s="66">
        <v>0</v>
      </c>
      <c r="W71" s="66">
        <v>16699</v>
      </c>
      <c r="X71" s="66">
        <v>1544</v>
      </c>
      <c r="Y71" s="66"/>
      <c r="Z71" s="66">
        <v>1920</v>
      </c>
      <c r="AA71" s="66">
        <v>3642</v>
      </c>
      <c r="AB71" s="48">
        <f t="shared" si="15"/>
        <v>74079</v>
      </c>
      <c r="AC71" s="46">
        <f t="shared" si="16"/>
        <v>69</v>
      </c>
      <c r="AD71" s="41"/>
      <c r="AE71" s="66">
        <v>620000</v>
      </c>
      <c r="AF71" s="66">
        <v>36096</v>
      </c>
      <c r="AG71" s="66">
        <v>121046</v>
      </c>
      <c r="AH71" s="66"/>
      <c r="AI71" s="53">
        <f t="shared" si="17"/>
        <v>777142</v>
      </c>
      <c r="AJ71" s="66">
        <v>848</v>
      </c>
      <c r="AK71" s="53">
        <f t="shared" si="18"/>
        <v>776294</v>
      </c>
      <c r="AL71" s="41"/>
    </row>
    <row r="72" spans="1:38" ht="15.75" customHeight="1">
      <c r="A72" s="4">
        <f t="shared" si="19"/>
        <v>69</v>
      </c>
      <c r="B72" s="43" t="s">
        <v>314</v>
      </c>
      <c r="C72" s="43">
        <v>9331</v>
      </c>
      <c r="D72" s="65" t="s">
        <v>30</v>
      </c>
      <c r="E72" s="65">
        <f t="shared" si="13"/>
        <v>1</v>
      </c>
      <c r="F72" s="143" t="s">
        <v>326</v>
      </c>
      <c r="G72" s="99">
        <v>39656</v>
      </c>
      <c r="H72" s="66">
        <v>0</v>
      </c>
      <c r="I72" s="66">
        <v>414</v>
      </c>
      <c r="J72" s="66">
        <v>0</v>
      </c>
      <c r="K72" s="66"/>
      <c r="L72" s="66">
        <v>0</v>
      </c>
      <c r="M72" s="66">
        <v>1122</v>
      </c>
      <c r="N72" s="66">
        <v>13171</v>
      </c>
      <c r="O72" s="66">
        <v>1073</v>
      </c>
      <c r="P72" s="66">
        <v>0</v>
      </c>
      <c r="Q72" s="53">
        <f t="shared" si="14"/>
        <v>55436</v>
      </c>
      <c r="R72" s="10"/>
      <c r="S72" s="66">
        <v>0</v>
      </c>
      <c r="T72" s="66">
        <v>0</v>
      </c>
      <c r="U72" s="66">
        <v>2031</v>
      </c>
      <c r="V72" s="66">
        <v>1200</v>
      </c>
      <c r="W72" s="66">
        <v>8974</v>
      </c>
      <c r="X72" s="66">
        <v>7079</v>
      </c>
      <c r="Y72" s="66">
        <v>296</v>
      </c>
      <c r="Z72" s="66">
        <v>414</v>
      </c>
      <c r="AA72" s="66">
        <v>0</v>
      </c>
      <c r="AB72" s="48">
        <f t="shared" si="15"/>
        <v>19994</v>
      </c>
      <c r="AC72" s="46">
        <f t="shared" si="16"/>
        <v>35442</v>
      </c>
      <c r="AD72" s="41"/>
      <c r="AE72" s="66">
        <v>1031181</v>
      </c>
      <c r="AF72" s="66">
        <v>2581</v>
      </c>
      <c r="AG72" s="66">
        <v>295321</v>
      </c>
      <c r="AH72" s="66">
        <v>1006</v>
      </c>
      <c r="AI72" s="53">
        <f t="shared" si="17"/>
        <v>1330089</v>
      </c>
      <c r="AJ72" s="66">
        <v>466</v>
      </c>
      <c r="AK72" s="53">
        <f t="shared" si="18"/>
        <v>1329623</v>
      </c>
      <c r="AL72" s="41"/>
    </row>
    <row r="73" spans="1:38" s="47" customFormat="1" ht="15.75" customHeight="1">
      <c r="A73" s="4">
        <f t="shared" si="19"/>
        <v>70</v>
      </c>
      <c r="B73" s="91" t="s">
        <v>314</v>
      </c>
      <c r="C73" s="91">
        <v>9332</v>
      </c>
      <c r="D73" s="92" t="s">
        <v>54</v>
      </c>
      <c r="E73" s="65">
        <f t="shared" si="13"/>
        <v>1</v>
      </c>
      <c r="F73" s="144" t="s">
        <v>326</v>
      </c>
      <c r="G73" s="99">
        <v>25064</v>
      </c>
      <c r="H73" s="100">
        <v>20</v>
      </c>
      <c r="I73" s="100"/>
      <c r="J73" s="100">
        <v>0</v>
      </c>
      <c r="K73" s="100">
        <v>0</v>
      </c>
      <c r="L73" s="100">
        <v>0</v>
      </c>
      <c r="M73" s="100">
        <v>719</v>
      </c>
      <c r="N73" s="100">
        <v>8475</v>
      </c>
      <c r="O73" s="100">
        <v>1392</v>
      </c>
      <c r="P73" s="100">
        <v>337</v>
      </c>
      <c r="Q73" s="53">
        <f t="shared" si="14"/>
        <v>36007</v>
      </c>
      <c r="R73" s="11"/>
      <c r="S73" s="100">
        <v>1020</v>
      </c>
      <c r="T73" s="100">
        <v>0</v>
      </c>
      <c r="U73" s="100">
        <v>4580</v>
      </c>
      <c r="V73" s="100">
        <v>0</v>
      </c>
      <c r="W73" s="100">
        <v>14901</v>
      </c>
      <c r="X73" s="100">
        <v>4709</v>
      </c>
      <c r="Y73" s="100"/>
      <c r="Z73" s="100">
        <v>0</v>
      </c>
      <c r="AA73" s="100">
        <v>4760</v>
      </c>
      <c r="AB73" s="48">
        <f t="shared" si="15"/>
        <v>29970</v>
      </c>
      <c r="AC73" s="46">
        <f t="shared" si="16"/>
        <v>6037</v>
      </c>
      <c r="AD73" s="94"/>
      <c r="AE73" s="100">
        <v>334000</v>
      </c>
      <c r="AF73" s="100">
        <v>11305</v>
      </c>
      <c r="AG73" s="100">
        <v>188793</v>
      </c>
      <c r="AH73" s="100">
        <v>256</v>
      </c>
      <c r="AI73" s="53">
        <f t="shared" si="17"/>
        <v>534354</v>
      </c>
      <c r="AJ73" s="100">
        <v>0</v>
      </c>
      <c r="AK73" s="53">
        <f t="shared" si="18"/>
        <v>534354</v>
      </c>
      <c r="AL73" s="94"/>
    </row>
    <row r="74" spans="1:38" s="47" customFormat="1" ht="15.75" customHeight="1">
      <c r="A74" s="4">
        <f t="shared" si="19"/>
        <v>71</v>
      </c>
      <c r="B74" s="91" t="s">
        <v>314</v>
      </c>
      <c r="C74" s="91">
        <v>9985</v>
      </c>
      <c r="D74" s="92" t="s">
        <v>31</v>
      </c>
      <c r="E74" s="65" t="str">
        <f t="shared" si="13"/>
        <v> </v>
      </c>
      <c r="F74" s="144" t="s">
        <v>327</v>
      </c>
      <c r="G74" s="99">
        <v>4264</v>
      </c>
      <c r="H74" s="100">
        <v>0</v>
      </c>
      <c r="I74" s="100">
        <v>0</v>
      </c>
      <c r="J74" s="100">
        <v>0</v>
      </c>
      <c r="K74" s="100">
        <v>0</v>
      </c>
      <c r="L74" s="100">
        <v>0</v>
      </c>
      <c r="M74" s="100">
        <v>0</v>
      </c>
      <c r="N74" s="100">
        <v>56</v>
      </c>
      <c r="O74" s="100">
        <v>0</v>
      </c>
      <c r="P74" s="100">
        <v>3500</v>
      </c>
      <c r="Q74" s="53">
        <f t="shared" si="14"/>
        <v>7820</v>
      </c>
      <c r="R74" s="10"/>
      <c r="S74" s="100">
        <v>0</v>
      </c>
      <c r="T74" s="100">
        <v>0</v>
      </c>
      <c r="U74" s="100">
        <v>0</v>
      </c>
      <c r="V74" s="100">
        <v>0</v>
      </c>
      <c r="W74" s="100">
        <v>4630</v>
      </c>
      <c r="X74" s="100">
        <v>2480</v>
      </c>
      <c r="Y74" s="100">
        <v>0</v>
      </c>
      <c r="Z74" s="100">
        <v>0</v>
      </c>
      <c r="AA74" s="100">
        <v>200</v>
      </c>
      <c r="AB74" s="48">
        <f t="shared" si="15"/>
        <v>7310</v>
      </c>
      <c r="AC74" s="46">
        <f t="shared" si="16"/>
        <v>510</v>
      </c>
      <c r="AD74" s="94"/>
      <c r="AE74" s="100">
        <v>0</v>
      </c>
      <c r="AF74" s="100">
        <v>5790</v>
      </c>
      <c r="AG74" s="100">
        <v>6356</v>
      </c>
      <c r="AH74" s="100">
        <v>0</v>
      </c>
      <c r="AI74" s="53">
        <f t="shared" si="17"/>
        <v>12146</v>
      </c>
      <c r="AJ74" s="100">
        <v>12146</v>
      </c>
      <c r="AK74" s="53">
        <f t="shared" si="18"/>
        <v>0</v>
      </c>
      <c r="AL74" s="94"/>
    </row>
    <row r="75" spans="1:38" s="47" customFormat="1" ht="15.75" customHeight="1">
      <c r="A75" s="4">
        <f t="shared" si="19"/>
        <v>72</v>
      </c>
      <c r="B75" s="91" t="s">
        <v>314</v>
      </c>
      <c r="C75" s="91">
        <v>9268</v>
      </c>
      <c r="D75" s="92" t="s">
        <v>4</v>
      </c>
      <c r="E75" s="65">
        <f t="shared" si="13"/>
        <v>1</v>
      </c>
      <c r="F75" s="144" t="s">
        <v>326</v>
      </c>
      <c r="G75" s="99">
        <v>112346</v>
      </c>
      <c r="H75" s="100">
        <v>0</v>
      </c>
      <c r="I75" s="100">
        <v>0</v>
      </c>
      <c r="J75" s="100">
        <v>12000</v>
      </c>
      <c r="K75" s="100">
        <v>0</v>
      </c>
      <c r="L75" s="100">
        <v>0</v>
      </c>
      <c r="M75" s="100">
        <v>9982</v>
      </c>
      <c r="N75" s="100">
        <v>17040</v>
      </c>
      <c r="O75" s="100"/>
      <c r="P75" s="100">
        <v>1670</v>
      </c>
      <c r="Q75" s="53">
        <f t="shared" si="14"/>
        <v>153038</v>
      </c>
      <c r="R75" s="10"/>
      <c r="S75" s="100">
        <v>47324</v>
      </c>
      <c r="T75" s="100">
        <v>1822</v>
      </c>
      <c r="U75" s="100">
        <v>6747</v>
      </c>
      <c r="V75" s="100">
        <v>10818</v>
      </c>
      <c r="W75" s="100">
        <v>14889</v>
      </c>
      <c r="X75" s="100">
        <v>22312</v>
      </c>
      <c r="Y75" s="100">
        <v>3190</v>
      </c>
      <c r="Z75" s="100">
        <v>10620</v>
      </c>
      <c r="AA75" s="100">
        <v>0</v>
      </c>
      <c r="AB75" s="48">
        <f t="shared" si="15"/>
        <v>117722</v>
      </c>
      <c r="AC75" s="46">
        <f t="shared" si="16"/>
        <v>35316</v>
      </c>
      <c r="AD75" s="94"/>
      <c r="AE75" s="100">
        <v>1538336</v>
      </c>
      <c r="AF75" s="100">
        <v>0</v>
      </c>
      <c r="AG75" s="100">
        <v>366364</v>
      </c>
      <c r="AH75" s="100">
        <v>287</v>
      </c>
      <c r="AI75" s="53">
        <f t="shared" si="17"/>
        <v>1904987</v>
      </c>
      <c r="AJ75" s="100"/>
      <c r="AK75" s="53">
        <f t="shared" si="18"/>
        <v>1904987</v>
      </c>
      <c r="AL75" s="94"/>
    </row>
    <row r="76" spans="1:38" s="47" customFormat="1" ht="15.75" customHeight="1">
      <c r="A76" s="4">
        <f t="shared" si="19"/>
        <v>73</v>
      </c>
      <c r="B76" s="91" t="s">
        <v>314</v>
      </c>
      <c r="C76" s="91">
        <v>9270</v>
      </c>
      <c r="D76" s="92" t="s">
        <v>319</v>
      </c>
      <c r="E76" s="65">
        <f t="shared" si="13"/>
        <v>1</v>
      </c>
      <c r="F76" s="144" t="s">
        <v>326</v>
      </c>
      <c r="G76" s="99">
        <v>221937</v>
      </c>
      <c r="H76" s="100">
        <v>0</v>
      </c>
      <c r="I76" s="100">
        <v>0</v>
      </c>
      <c r="J76" s="100">
        <v>0</v>
      </c>
      <c r="K76" s="100">
        <v>0</v>
      </c>
      <c r="L76" s="100">
        <v>0</v>
      </c>
      <c r="M76" s="100">
        <v>85653</v>
      </c>
      <c r="N76" s="100">
        <v>55217</v>
      </c>
      <c r="O76" s="100">
        <v>22928</v>
      </c>
      <c r="P76" s="100">
        <v>3176</v>
      </c>
      <c r="Q76" s="53">
        <f t="shared" si="14"/>
        <v>388911</v>
      </c>
      <c r="R76" s="10"/>
      <c r="S76" s="100">
        <v>120172</v>
      </c>
      <c r="T76" s="100">
        <v>26000</v>
      </c>
      <c r="U76" s="100">
        <v>7595</v>
      </c>
      <c r="V76" s="100">
        <v>76703</v>
      </c>
      <c r="W76" s="100">
        <v>57003</v>
      </c>
      <c r="X76" s="100">
        <v>74775</v>
      </c>
      <c r="Y76" s="100">
        <v>17106</v>
      </c>
      <c r="Z76" s="100">
        <v>8870</v>
      </c>
      <c r="AA76" s="100">
        <v>0</v>
      </c>
      <c r="AB76" s="48">
        <f t="shared" si="15"/>
        <v>388224</v>
      </c>
      <c r="AC76" s="46">
        <f t="shared" si="16"/>
        <v>687</v>
      </c>
      <c r="AD76" s="94"/>
      <c r="AE76" s="100">
        <v>3560889</v>
      </c>
      <c r="AF76" s="100">
        <v>124024</v>
      </c>
      <c r="AG76" s="100">
        <v>1379941</v>
      </c>
      <c r="AH76" s="100">
        <v>18957</v>
      </c>
      <c r="AI76" s="53">
        <f t="shared" si="17"/>
        <v>5083811</v>
      </c>
      <c r="AJ76" s="100">
        <v>5606</v>
      </c>
      <c r="AK76" s="53">
        <f t="shared" si="18"/>
        <v>5078205</v>
      </c>
      <c r="AL76" s="94"/>
    </row>
    <row r="77" spans="1:38" s="8" customFormat="1" ht="15.75" customHeight="1">
      <c r="A77" s="191" t="s">
        <v>332</v>
      </c>
      <c r="B77" s="192"/>
      <c r="C77" s="192"/>
      <c r="D77" s="192"/>
      <c r="E77" s="71"/>
      <c r="F77" s="141">
        <f>SUM(E8:E76)</f>
        <v>52</v>
      </c>
      <c r="G77" s="81">
        <f aca="true" t="shared" si="20" ref="G77:P77">SUM(G4:G76)</f>
        <v>8332999</v>
      </c>
      <c r="H77" s="81">
        <f t="shared" si="20"/>
        <v>96888</v>
      </c>
      <c r="I77" s="81">
        <f t="shared" si="20"/>
        <v>268516</v>
      </c>
      <c r="J77" s="81">
        <f t="shared" si="20"/>
        <v>546289</v>
      </c>
      <c r="K77" s="81">
        <f t="shared" si="20"/>
        <v>99562</v>
      </c>
      <c r="L77" s="81">
        <f t="shared" si="20"/>
        <v>620012</v>
      </c>
      <c r="M77" s="81">
        <f t="shared" si="20"/>
        <v>2327147</v>
      </c>
      <c r="N77" s="81">
        <f t="shared" si="20"/>
        <v>911054</v>
      </c>
      <c r="O77" s="81">
        <f t="shared" si="20"/>
        <v>495593</v>
      </c>
      <c r="P77" s="81">
        <f t="shared" si="20"/>
        <v>292389</v>
      </c>
      <c r="Q77" s="53">
        <f>SUM(Q8:Q76)</f>
        <v>13019103</v>
      </c>
      <c r="R77" s="32"/>
      <c r="S77" s="81">
        <f aca="true" t="shared" si="21" ref="S77:AA77">SUM(S4:S76)</f>
        <v>3858671</v>
      </c>
      <c r="T77" s="81">
        <f t="shared" si="21"/>
        <v>722111</v>
      </c>
      <c r="U77" s="81">
        <f t="shared" si="21"/>
        <v>496512</v>
      </c>
      <c r="V77" s="81">
        <f t="shared" si="21"/>
        <v>1443619</v>
      </c>
      <c r="W77" s="81">
        <f t="shared" si="21"/>
        <v>2793227</v>
      </c>
      <c r="X77" s="81">
        <f t="shared" si="21"/>
        <v>1979939</v>
      </c>
      <c r="Y77" s="81">
        <f t="shared" si="21"/>
        <v>555302</v>
      </c>
      <c r="Z77" s="81">
        <f t="shared" si="21"/>
        <v>371786</v>
      </c>
      <c r="AA77" s="81">
        <f t="shared" si="21"/>
        <v>418322</v>
      </c>
      <c r="AB77" s="48">
        <f>SUM(AB8:AB76)</f>
        <v>11880678</v>
      </c>
      <c r="AC77" s="46">
        <f>+Q77-AB77</f>
        <v>1138425</v>
      </c>
      <c r="AD77" s="36"/>
      <c r="AE77" s="81">
        <f>SUM(AE4:AE76)</f>
        <v>120338085</v>
      </c>
      <c r="AF77" s="81">
        <f>SUM(AF4:AF76)</f>
        <v>5006108</v>
      </c>
      <c r="AG77" s="81">
        <f>SUM(AG4:AG76)</f>
        <v>25718538</v>
      </c>
      <c r="AH77" s="81">
        <f>SUM(AH4:AH76)</f>
        <v>229603</v>
      </c>
      <c r="AI77" s="53">
        <f>SUM(AI8:AI76)</f>
        <v>138307266</v>
      </c>
      <c r="AJ77" s="81">
        <f>SUM(AJ4:AJ76)</f>
        <v>10159280</v>
      </c>
      <c r="AK77" s="53">
        <f>SUM(AK8:AK76)</f>
        <v>128302361</v>
      </c>
      <c r="AL77" s="82"/>
    </row>
    <row r="78" spans="1:148" s="8" customFormat="1" ht="15.75" customHeight="1">
      <c r="A78" s="191" t="s">
        <v>305</v>
      </c>
      <c r="B78" s="192"/>
      <c r="C78" s="192"/>
      <c r="D78" s="192"/>
      <c r="E78" s="71"/>
      <c r="F78" s="141"/>
      <c r="G78" s="140">
        <v>8058988</v>
      </c>
      <c r="H78" s="102">
        <v>34166</v>
      </c>
      <c r="I78" s="102">
        <v>453087</v>
      </c>
      <c r="J78" s="102">
        <v>784615</v>
      </c>
      <c r="K78" s="102">
        <v>98524</v>
      </c>
      <c r="L78" s="102">
        <v>183459</v>
      </c>
      <c r="M78" s="102">
        <v>1914433</v>
      </c>
      <c r="N78" s="102">
        <v>744283</v>
      </c>
      <c r="O78" s="102">
        <v>446290</v>
      </c>
      <c r="P78" s="102">
        <v>332407</v>
      </c>
      <c r="Q78" s="88">
        <v>13050252</v>
      </c>
      <c r="R78" s="98"/>
      <c r="S78" s="102">
        <v>3604006</v>
      </c>
      <c r="T78" s="102">
        <v>639611</v>
      </c>
      <c r="U78" s="102">
        <v>438265.06</v>
      </c>
      <c r="V78" s="102">
        <v>1480974</v>
      </c>
      <c r="W78" s="102">
        <v>2298428</v>
      </c>
      <c r="X78" s="102">
        <v>1807277</v>
      </c>
      <c r="Y78" s="102">
        <v>541729</v>
      </c>
      <c r="Z78" s="102">
        <v>226695</v>
      </c>
      <c r="AA78" s="102">
        <v>385398.45</v>
      </c>
      <c r="AB78" s="88">
        <v>11422383.509999998</v>
      </c>
      <c r="AC78" s="88">
        <v>1627868.490000002</v>
      </c>
      <c r="AD78" s="103"/>
      <c r="AE78" s="102">
        <v>120894158</v>
      </c>
      <c r="AF78" s="102">
        <v>5172433</v>
      </c>
      <c r="AG78" s="102">
        <v>20960391</v>
      </c>
      <c r="AH78" s="102">
        <v>224950</v>
      </c>
      <c r="AI78" s="88">
        <v>147251932</v>
      </c>
      <c r="AJ78" s="102">
        <v>10043137</v>
      </c>
      <c r="AK78" s="88">
        <v>137208795</v>
      </c>
      <c r="AL78" s="82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3"/>
      <c r="DF78" s="103"/>
      <c r="DG78" s="103"/>
      <c r="DH78" s="103"/>
      <c r="DI78" s="103"/>
      <c r="DJ78" s="103"/>
      <c r="DK78" s="103"/>
      <c r="DL78" s="103"/>
      <c r="DM78" s="103"/>
      <c r="DN78" s="103"/>
      <c r="DO78" s="103"/>
      <c r="DP78" s="103"/>
      <c r="DQ78" s="103"/>
      <c r="DR78" s="103"/>
      <c r="DS78" s="103"/>
      <c r="DT78" s="103"/>
      <c r="DU78" s="103"/>
      <c r="DV78" s="103"/>
      <c r="DW78" s="103"/>
      <c r="DX78" s="103"/>
      <c r="DY78" s="103"/>
      <c r="DZ78" s="103"/>
      <c r="EA78" s="103"/>
      <c r="EB78" s="103"/>
      <c r="EC78" s="103"/>
      <c r="ED78" s="103"/>
      <c r="EE78" s="103"/>
      <c r="EF78" s="103"/>
      <c r="EG78" s="103"/>
      <c r="EH78" s="103"/>
      <c r="EI78" s="103"/>
      <c r="EJ78" s="103"/>
      <c r="EK78" s="103"/>
      <c r="EL78" s="103"/>
      <c r="EM78" s="103"/>
      <c r="EN78" s="103"/>
      <c r="EO78" s="103"/>
      <c r="EP78" s="103"/>
      <c r="EQ78" s="103"/>
      <c r="ER78" s="103"/>
    </row>
    <row r="79" spans="1:38" s="8" customFormat="1" ht="15.75" customHeight="1">
      <c r="A79" s="176" t="s">
        <v>333</v>
      </c>
      <c r="B79" s="177"/>
      <c r="C79" s="177"/>
      <c r="D79" s="177"/>
      <c r="E79" s="72"/>
      <c r="F79" s="142"/>
      <c r="G79" s="68">
        <f aca="true" t="shared" si="22" ref="G79:Q79">+G77/G78</f>
        <v>1.034000671051998</v>
      </c>
      <c r="H79" s="42">
        <f t="shared" si="22"/>
        <v>2.835801674179008</v>
      </c>
      <c r="I79" s="42">
        <f t="shared" si="22"/>
        <v>0.5926367342254357</v>
      </c>
      <c r="J79" s="42">
        <f t="shared" si="22"/>
        <v>0.6962510275740331</v>
      </c>
      <c r="K79" s="42">
        <f t="shared" si="22"/>
        <v>1.0105355040396249</v>
      </c>
      <c r="L79" s="42">
        <f t="shared" si="22"/>
        <v>3.3795670967355105</v>
      </c>
      <c r="M79" s="42">
        <f t="shared" si="22"/>
        <v>1.215580278860634</v>
      </c>
      <c r="N79" s="42">
        <f t="shared" si="22"/>
        <v>1.2240693392164002</v>
      </c>
      <c r="O79" s="42">
        <f t="shared" si="22"/>
        <v>1.1104730108225593</v>
      </c>
      <c r="P79" s="42">
        <f t="shared" si="22"/>
        <v>0.8796114401922944</v>
      </c>
      <c r="Q79" s="54">
        <f t="shared" si="22"/>
        <v>0.9976131495391813</v>
      </c>
      <c r="R79" s="84"/>
      <c r="S79" s="42">
        <f aca="true" t="shared" si="23" ref="S79:Y79">+S77/S78</f>
        <v>1.0706616470671801</v>
      </c>
      <c r="T79" s="42">
        <f t="shared" si="23"/>
        <v>1.1289846484816553</v>
      </c>
      <c r="U79" s="42">
        <f t="shared" si="23"/>
        <v>1.1329034534489242</v>
      </c>
      <c r="V79" s="42">
        <f t="shared" si="23"/>
        <v>0.9747767347704956</v>
      </c>
      <c r="W79" s="42">
        <f t="shared" si="23"/>
        <v>1.2152771372433682</v>
      </c>
      <c r="X79" s="42">
        <f t="shared" si="23"/>
        <v>1.095537098076277</v>
      </c>
      <c r="Y79" s="42">
        <f t="shared" si="23"/>
        <v>1.0250549629058072</v>
      </c>
      <c r="Z79" s="42">
        <v>0</v>
      </c>
      <c r="AA79" s="42">
        <f>+AA77/AA78</f>
        <v>1.0854273025747767</v>
      </c>
      <c r="AB79" s="85">
        <f>+AB77/AB78</f>
        <v>1.0401224919123735</v>
      </c>
      <c r="AC79" s="85">
        <f>+AC77/AC78*-1</f>
        <v>-0.6993347478579173</v>
      </c>
      <c r="AD79" s="39"/>
      <c r="AE79" s="42">
        <f aca="true" t="shared" si="24" ref="AE79:AK79">+AE77/AE78</f>
        <v>0.9954003319167829</v>
      </c>
      <c r="AF79" s="68">
        <f t="shared" si="24"/>
        <v>0.9678439527394554</v>
      </c>
      <c r="AG79" s="42">
        <f t="shared" si="24"/>
        <v>1.2270065954399418</v>
      </c>
      <c r="AH79" s="42">
        <f t="shared" si="24"/>
        <v>1.020684596577017</v>
      </c>
      <c r="AI79" s="54">
        <f t="shared" si="24"/>
        <v>0.939256036382599</v>
      </c>
      <c r="AJ79" s="42">
        <f t="shared" si="24"/>
        <v>1.0115644145848055</v>
      </c>
      <c r="AK79" s="54">
        <f t="shared" si="24"/>
        <v>0.9350884613482685</v>
      </c>
      <c r="AL79" s="82"/>
    </row>
    <row r="80" spans="2:30" ht="15.75" customHeight="1">
      <c r="B80" s="43"/>
      <c r="C80" s="43"/>
      <c r="D80" s="65"/>
      <c r="E80" s="65"/>
      <c r="F80" s="43"/>
      <c r="G80" s="63"/>
      <c r="U80"/>
      <c r="V80"/>
      <c r="W80"/>
      <c r="X80"/>
      <c r="Y80"/>
      <c r="Z80"/>
      <c r="AA80"/>
      <c r="AD80" s="49"/>
    </row>
    <row r="81" spans="2:27" ht="15.75" customHeight="1">
      <c r="B81" s="43"/>
      <c r="C81" s="43"/>
      <c r="D81" s="65"/>
      <c r="E81" s="65"/>
      <c r="F81" s="43"/>
      <c r="G81" s="63"/>
      <c r="U81"/>
      <c r="V81"/>
      <c r="W81"/>
      <c r="X81"/>
      <c r="Y81"/>
      <c r="Z81"/>
      <c r="AA81"/>
    </row>
    <row r="82" spans="2:27" ht="15.75" customHeight="1">
      <c r="B82" s="43"/>
      <c r="C82" s="43"/>
      <c r="D82" s="65"/>
      <c r="E82" s="65"/>
      <c r="F82" s="43"/>
      <c r="G82" s="63"/>
      <c r="U82"/>
      <c r="V82" s="101"/>
      <c r="W82"/>
      <c r="X82"/>
      <c r="Y82"/>
      <c r="Z82"/>
      <c r="AA82"/>
    </row>
    <row r="83" spans="2:27" ht="15.75" customHeight="1">
      <c r="B83" s="43"/>
      <c r="C83" s="43"/>
      <c r="D83" s="65"/>
      <c r="E83" s="65"/>
      <c r="F83" s="43"/>
      <c r="G83" s="63"/>
      <c r="U83"/>
      <c r="V83" s="101"/>
      <c r="W83"/>
      <c r="X83"/>
      <c r="Y83"/>
      <c r="Z83"/>
      <c r="AA83"/>
    </row>
    <row r="84" spans="2:27" ht="15.75" customHeight="1">
      <c r="B84" s="43"/>
      <c r="C84" s="43"/>
      <c r="D84" s="65"/>
      <c r="E84" s="65"/>
      <c r="F84" s="43"/>
      <c r="G84" s="63"/>
      <c r="U84"/>
      <c r="V84" s="101"/>
      <c r="W84"/>
      <c r="X84"/>
      <c r="Y84"/>
      <c r="Z84"/>
      <c r="AA84"/>
    </row>
    <row r="85" spans="2:27" ht="15.75" customHeight="1">
      <c r="B85" s="43"/>
      <c r="C85" s="43"/>
      <c r="D85" s="65"/>
      <c r="E85" s="65"/>
      <c r="F85" s="43"/>
      <c r="G85" s="63"/>
      <c r="U85"/>
      <c r="V85" s="101"/>
      <c r="W85"/>
      <c r="X85"/>
      <c r="Y85"/>
      <c r="Z85"/>
      <c r="AA85"/>
    </row>
    <row r="86" spans="2:27" ht="15.75" customHeight="1">
      <c r="B86" s="43"/>
      <c r="C86" s="43"/>
      <c r="D86" s="65"/>
      <c r="E86" s="65"/>
      <c r="F86" s="43"/>
      <c r="G86" s="63"/>
      <c r="U86"/>
      <c r="V86" s="101"/>
      <c r="W86"/>
      <c r="X86"/>
      <c r="Y86"/>
      <c r="Z86"/>
      <c r="AA86"/>
    </row>
    <row r="87" spans="2:27" ht="15.75" customHeight="1">
      <c r="B87" s="43"/>
      <c r="C87" s="43"/>
      <c r="D87" s="65"/>
      <c r="E87" s="65"/>
      <c r="F87" s="43"/>
      <c r="G87" s="63"/>
      <c r="U87"/>
      <c r="V87"/>
      <c r="W87"/>
      <c r="X87"/>
      <c r="Y87"/>
      <c r="Z87"/>
      <c r="AA87"/>
    </row>
    <row r="88" spans="2:27" ht="15.75" customHeight="1">
      <c r="B88" s="43"/>
      <c r="C88" s="43"/>
      <c r="D88" s="65"/>
      <c r="E88" s="65"/>
      <c r="F88" s="43"/>
      <c r="G88" s="63"/>
      <c r="U88"/>
      <c r="V88"/>
      <c r="W88"/>
      <c r="X88"/>
      <c r="Y88"/>
      <c r="Z88"/>
      <c r="AA88"/>
    </row>
    <row r="89" spans="2:27" ht="15.75" customHeight="1">
      <c r="B89" s="43"/>
      <c r="C89" s="43"/>
      <c r="D89" s="65"/>
      <c r="E89" s="65"/>
      <c r="F89" s="43"/>
      <c r="G89" s="63"/>
      <c r="U89"/>
      <c r="V89"/>
      <c r="W89"/>
      <c r="X89"/>
      <c r="Y89"/>
      <c r="Z89"/>
      <c r="AA89"/>
    </row>
    <row r="90" spans="2:27" ht="15.75" customHeight="1">
      <c r="B90" s="43"/>
      <c r="C90" s="43"/>
      <c r="D90" s="65"/>
      <c r="E90" s="65"/>
      <c r="F90" s="43"/>
      <c r="G90" s="63"/>
      <c r="U90"/>
      <c r="V90"/>
      <c r="W90"/>
      <c r="X90"/>
      <c r="Y90"/>
      <c r="Z90"/>
      <c r="AA90"/>
    </row>
    <row r="91" spans="2:27" ht="15.75" customHeight="1">
      <c r="B91" s="43"/>
      <c r="C91" s="43"/>
      <c r="D91" s="65"/>
      <c r="E91" s="65"/>
      <c r="F91" s="43"/>
      <c r="G91" s="63"/>
      <c r="U91"/>
      <c r="V91"/>
      <c r="W91"/>
      <c r="X91"/>
      <c r="Y91"/>
      <c r="Z91"/>
      <c r="AA91"/>
    </row>
    <row r="92" spans="2:27" ht="15.75" customHeight="1">
      <c r="B92" s="43"/>
      <c r="C92" s="43"/>
      <c r="D92" s="65"/>
      <c r="E92" s="65"/>
      <c r="F92" s="43"/>
      <c r="G92" s="63"/>
      <c r="U92"/>
      <c r="V92"/>
      <c r="W92"/>
      <c r="X92"/>
      <c r="Y92"/>
      <c r="Z92"/>
      <c r="AA92"/>
    </row>
    <row r="93" spans="2:27" ht="15.75" customHeight="1">
      <c r="B93" s="43"/>
      <c r="C93" s="43"/>
      <c r="D93" s="65"/>
      <c r="E93" s="65"/>
      <c r="F93" s="43"/>
      <c r="G93" s="63"/>
      <c r="U93"/>
      <c r="V93"/>
      <c r="W93"/>
      <c r="X93"/>
      <c r="Y93"/>
      <c r="Z93"/>
      <c r="AA93"/>
    </row>
    <row r="94" spans="2:27" ht="15.75" customHeight="1">
      <c r="B94" s="43"/>
      <c r="C94" s="43"/>
      <c r="D94" s="65"/>
      <c r="E94" s="65"/>
      <c r="F94" s="43"/>
      <c r="G94" s="63"/>
      <c r="U94"/>
      <c r="V94"/>
      <c r="W94"/>
      <c r="X94"/>
      <c r="Y94"/>
      <c r="Z94"/>
      <c r="AA94"/>
    </row>
    <row r="95" spans="2:27" ht="15.75" customHeight="1">
      <c r="B95" s="43"/>
      <c r="C95" s="43"/>
      <c r="D95" s="65"/>
      <c r="E95" s="65"/>
      <c r="F95" s="43"/>
      <c r="G95" s="63"/>
      <c r="U95"/>
      <c r="V95"/>
      <c r="W95"/>
      <c r="X95"/>
      <c r="Y95"/>
      <c r="Z95"/>
      <c r="AA95"/>
    </row>
    <row r="96" spans="2:27" ht="15.75" customHeight="1">
      <c r="B96" s="43"/>
      <c r="C96" s="43"/>
      <c r="D96" s="65"/>
      <c r="E96" s="65"/>
      <c r="F96" s="43"/>
      <c r="G96" s="63"/>
      <c r="U96"/>
      <c r="V96"/>
      <c r="W96"/>
      <c r="X96"/>
      <c r="Y96"/>
      <c r="Z96"/>
      <c r="AA96"/>
    </row>
    <row r="97" spans="2:27" ht="15.75" customHeight="1">
      <c r="B97" s="43"/>
      <c r="C97" s="43"/>
      <c r="D97" s="65"/>
      <c r="E97" s="65"/>
      <c r="F97" s="43"/>
      <c r="G97" s="63"/>
      <c r="U97"/>
      <c r="V97"/>
      <c r="W97"/>
      <c r="X97"/>
      <c r="Y97"/>
      <c r="Z97"/>
      <c r="AA97"/>
    </row>
    <row r="98" spans="2:27" ht="15.75" customHeight="1">
      <c r="B98" s="43"/>
      <c r="C98" s="43"/>
      <c r="D98" s="65"/>
      <c r="E98" s="65"/>
      <c r="F98" s="43"/>
      <c r="G98" s="63"/>
      <c r="U98"/>
      <c r="V98"/>
      <c r="W98"/>
      <c r="X98"/>
      <c r="Y98"/>
      <c r="Z98"/>
      <c r="AA98"/>
    </row>
    <row r="99" spans="2:27" ht="15.75" customHeight="1">
      <c r="B99" s="43"/>
      <c r="C99" s="43"/>
      <c r="D99" s="65"/>
      <c r="E99" s="65"/>
      <c r="F99" s="43"/>
      <c r="G99" s="63"/>
      <c r="U99"/>
      <c r="V99"/>
      <c r="W99"/>
      <c r="X99"/>
      <c r="Y99"/>
      <c r="Z99"/>
      <c r="AA99"/>
    </row>
    <row r="100" spans="2:27" ht="15.75" customHeight="1">
      <c r="B100" s="43"/>
      <c r="C100" s="43"/>
      <c r="D100" s="65"/>
      <c r="E100" s="65"/>
      <c r="F100" s="43"/>
      <c r="G100" s="63"/>
      <c r="U100"/>
      <c r="V100"/>
      <c r="W100"/>
      <c r="X100"/>
      <c r="Y100"/>
      <c r="Z100"/>
      <c r="AA100"/>
    </row>
    <row r="101" spans="2:27" ht="15.75" customHeight="1">
      <c r="B101" s="43"/>
      <c r="C101" s="43"/>
      <c r="D101" s="65"/>
      <c r="E101" s="65"/>
      <c r="F101" s="43"/>
      <c r="G101" s="63"/>
      <c r="U101"/>
      <c r="V101"/>
      <c r="W101"/>
      <c r="X101"/>
      <c r="Y101"/>
      <c r="Z101"/>
      <c r="AA101"/>
    </row>
    <row r="102" spans="2:27" ht="15.75" customHeight="1">
      <c r="B102" s="43"/>
      <c r="C102" s="43"/>
      <c r="D102" s="65"/>
      <c r="E102" s="65"/>
      <c r="F102" s="43"/>
      <c r="G102" s="63"/>
      <c r="U102"/>
      <c r="V102"/>
      <c r="W102"/>
      <c r="X102"/>
      <c r="Y102"/>
      <c r="Z102"/>
      <c r="AA102"/>
    </row>
    <row r="103" spans="2:27" ht="15.75" customHeight="1">
      <c r="B103" s="43"/>
      <c r="C103" s="43"/>
      <c r="D103" s="65"/>
      <c r="E103" s="65"/>
      <c r="F103" s="43"/>
      <c r="G103" s="63"/>
      <c r="U103"/>
      <c r="V103"/>
      <c r="W103"/>
      <c r="X103"/>
      <c r="Y103"/>
      <c r="Z103"/>
      <c r="AA103"/>
    </row>
    <row r="104" spans="2:27" ht="15.75" customHeight="1">
      <c r="B104" s="43"/>
      <c r="C104" s="43"/>
      <c r="D104" s="65"/>
      <c r="E104" s="65"/>
      <c r="F104" s="43"/>
      <c r="G104" s="63"/>
      <c r="U104"/>
      <c r="V104"/>
      <c r="W104"/>
      <c r="X104"/>
      <c r="Y104"/>
      <c r="Z104"/>
      <c r="AA104"/>
    </row>
    <row r="105" spans="2:27" ht="15.75" customHeight="1">
      <c r="B105" s="43"/>
      <c r="C105" s="43"/>
      <c r="D105" s="65"/>
      <c r="E105" s="65"/>
      <c r="F105" s="43"/>
      <c r="G105" s="63"/>
      <c r="U105"/>
      <c r="V105"/>
      <c r="W105"/>
      <c r="X105"/>
      <c r="Y105"/>
      <c r="Z105"/>
      <c r="AA105"/>
    </row>
    <row r="106" spans="2:27" ht="15.75" customHeight="1">
      <c r="B106" s="43"/>
      <c r="C106" s="43"/>
      <c r="D106" s="65"/>
      <c r="E106" s="65"/>
      <c r="F106" s="43"/>
      <c r="G106" s="63"/>
      <c r="U106"/>
      <c r="V106"/>
      <c r="W106"/>
      <c r="X106"/>
      <c r="Y106"/>
      <c r="Z106"/>
      <c r="AA106"/>
    </row>
    <row r="107" spans="2:27" ht="15.75" customHeight="1">
      <c r="B107" s="43"/>
      <c r="C107" s="43"/>
      <c r="D107" s="65"/>
      <c r="E107" s="65"/>
      <c r="F107" s="43"/>
      <c r="G107" s="63"/>
      <c r="U107"/>
      <c r="V107"/>
      <c r="W107"/>
      <c r="X107"/>
      <c r="Y107"/>
      <c r="Z107"/>
      <c r="AA107"/>
    </row>
    <row r="108" spans="2:27" ht="15.75" customHeight="1">
      <c r="B108" s="43"/>
      <c r="C108" s="43"/>
      <c r="D108" s="65"/>
      <c r="E108" s="65"/>
      <c r="F108" s="43"/>
      <c r="G108" s="63"/>
      <c r="U108"/>
      <c r="V108"/>
      <c r="W108"/>
      <c r="X108"/>
      <c r="Y108"/>
      <c r="Z108"/>
      <c r="AA108"/>
    </row>
    <row r="109" spans="2:27" ht="15.75" customHeight="1">
      <c r="B109" s="43"/>
      <c r="C109" s="43"/>
      <c r="D109" s="65"/>
      <c r="E109" s="65"/>
      <c r="F109" s="43"/>
      <c r="G109" s="63"/>
      <c r="U109"/>
      <c r="V109"/>
      <c r="W109"/>
      <c r="X109"/>
      <c r="Y109"/>
      <c r="Z109"/>
      <c r="AA109"/>
    </row>
    <row r="110" spans="2:27" ht="15.75" customHeight="1">
      <c r="B110" s="43"/>
      <c r="C110" s="43"/>
      <c r="D110" s="65"/>
      <c r="E110" s="65"/>
      <c r="F110" s="43"/>
      <c r="G110" s="63"/>
      <c r="U110"/>
      <c r="V110"/>
      <c r="W110"/>
      <c r="X110"/>
      <c r="Y110"/>
      <c r="Z110"/>
      <c r="AA110"/>
    </row>
    <row r="111" spans="2:27" ht="15.75" customHeight="1">
      <c r="B111" s="43"/>
      <c r="C111" s="43"/>
      <c r="D111" s="65"/>
      <c r="E111" s="65"/>
      <c r="F111" s="43"/>
      <c r="G111" s="63"/>
      <c r="U111"/>
      <c r="V111"/>
      <c r="W111"/>
      <c r="X111"/>
      <c r="Y111"/>
      <c r="Z111"/>
      <c r="AA111"/>
    </row>
    <row r="112" spans="2:27" ht="15.75" customHeight="1">
      <c r="B112" s="43"/>
      <c r="C112" s="43"/>
      <c r="D112" s="65"/>
      <c r="E112" s="65"/>
      <c r="F112" s="43"/>
      <c r="G112" s="63"/>
      <c r="U112"/>
      <c r="V112"/>
      <c r="W112"/>
      <c r="X112"/>
      <c r="Y112"/>
      <c r="Z112"/>
      <c r="AA112"/>
    </row>
    <row r="113" spans="2:27" ht="15.75" customHeight="1">
      <c r="B113" s="43"/>
      <c r="C113" s="43"/>
      <c r="D113" s="65"/>
      <c r="E113" s="65"/>
      <c r="F113" s="43"/>
      <c r="G113" s="63"/>
      <c r="U113"/>
      <c r="V113"/>
      <c r="W113"/>
      <c r="X113"/>
      <c r="Y113"/>
      <c r="Z113"/>
      <c r="AA113"/>
    </row>
    <row r="114" spans="2:27" ht="15.75" customHeight="1">
      <c r="B114" s="43"/>
      <c r="C114" s="43"/>
      <c r="D114" s="65"/>
      <c r="E114" s="65"/>
      <c r="F114" s="43"/>
      <c r="G114" s="63"/>
      <c r="U114"/>
      <c r="V114"/>
      <c r="W114"/>
      <c r="X114"/>
      <c r="Y114"/>
      <c r="Z114"/>
      <c r="AA114"/>
    </row>
    <row r="115" spans="2:27" ht="15.75" customHeight="1">
      <c r="B115" s="43"/>
      <c r="C115" s="43"/>
      <c r="D115" s="65"/>
      <c r="E115" s="65"/>
      <c r="F115" s="43"/>
      <c r="G115" s="63"/>
      <c r="U115"/>
      <c r="V115"/>
      <c r="W115"/>
      <c r="X115"/>
      <c r="Y115"/>
      <c r="Z115"/>
      <c r="AA115"/>
    </row>
    <row r="116" spans="2:27" ht="15.75" customHeight="1">
      <c r="B116" s="43"/>
      <c r="C116" s="43"/>
      <c r="D116" s="65"/>
      <c r="E116" s="65"/>
      <c r="F116" s="43"/>
      <c r="G116" s="63"/>
      <c r="U116"/>
      <c r="V116"/>
      <c r="W116"/>
      <c r="X116"/>
      <c r="Y116"/>
      <c r="Z116"/>
      <c r="AA116"/>
    </row>
    <row r="117" spans="2:27" ht="15.75" customHeight="1">
      <c r="B117" s="43"/>
      <c r="C117" s="43"/>
      <c r="D117" s="65"/>
      <c r="E117" s="65"/>
      <c r="F117" s="43"/>
      <c r="G117" s="63"/>
      <c r="U117"/>
      <c r="V117"/>
      <c r="W117"/>
      <c r="X117"/>
      <c r="Y117"/>
      <c r="Z117"/>
      <c r="AA117"/>
    </row>
    <row r="118" spans="2:27" ht="15.75" customHeight="1">
      <c r="B118" s="43"/>
      <c r="C118" s="43"/>
      <c r="D118" s="65"/>
      <c r="E118" s="65"/>
      <c r="F118" s="43"/>
      <c r="G118" s="63"/>
      <c r="U118"/>
      <c r="V118"/>
      <c r="W118"/>
      <c r="X118"/>
      <c r="Y118"/>
      <c r="Z118"/>
      <c r="AA118"/>
    </row>
    <row r="119" spans="2:27" ht="15.75" customHeight="1">
      <c r="B119" s="43"/>
      <c r="C119" s="43"/>
      <c r="D119" s="65"/>
      <c r="E119" s="65"/>
      <c r="F119" s="43"/>
      <c r="G119" s="63"/>
      <c r="U119"/>
      <c r="V119"/>
      <c r="W119"/>
      <c r="X119"/>
      <c r="Y119"/>
      <c r="Z119"/>
      <c r="AA119"/>
    </row>
    <row r="120" spans="2:27" ht="15.75" customHeight="1">
      <c r="B120" s="43"/>
      <c r="C120" s="43"/>
      <c r="D120" s="65"/>
      <c r="E120" s="65"/>
      <c r="F120" s="43"/>
      <c r="G120" s="63"/>
      <c r="U120"/>
      <c r="V120"/>
      <c r="W120"/>
      <c r="X120"/>
      <c r="Y120"/>
      <c r="Z120"/>
      <c r="AA120"/>
    </row>
    <row r="121" spans="2:27" ht="15.75" customHeight="1">
      <c r="B121" s="43"/>
      <c r="C121" s="43"/>
      <c r="D121" s="65"/>
      <c r="E121" s="65"/>
      <c r="F121" s="43"/>
      <c r="G121" s="63"/>
      <c r="U121"/>
      <c r="V121"/>
      <c r="W121"/>
      <c r="X121"/>
      <c r="Y121"/>
      <c r="Z121"/>
      <c r="AA121"/>
    </row>
    <row r="122" spans="2:27" ht="15.75" customHeight="1">
      <c r="B122" s="43"/>
      <c r="C122" s="43"/>
      <c r="D122" s="65"/>
      <c r="E122" s="65"/>
      <c r="F122" s="43"/>
      <c r="G122" s="63"/>
      <c r="U122"/>
      <c r="V122"/>
      <c r="W122"/>
      <c r="X122"/>
      <c r="Y122"/>
      <c r="Z122"/>
      <c r="AA122"/>
    </row>
    <row r="123" spans="2:27" ht="15.75" customHeight="1">
      <c r="B123" s="43"/>
      <c r="C123" s="43"/>
      <c r="D123" s="65"/>
      <c r="E123" s="65"/>
      <c r="F123" s="43"/>
      <c r="G123" s="63"/>
      <c r="U123"/>
      <c r="V123"/>
      <c r="W123"/>
      <c r="X123"/>
      <c r="Y123"/>
      <c r="Z123"/>
      <c r="AA123"/>
    </row>
    <row r="124" spans="2:27" ht="15.75" customHeight="1">
      <c r="B124" s="43"/>
      <c r="C124" s="43"/>
      <c r="D124" s="65"/>
      <c r="E124" s="65"/>
      <c r="F124" s="43"/>
      <c r="G124" s="63"/>
      <c r="U124"/>
      <c r="V124"/>
      <c r="W124"/>
      <c r="X124"/>
      <c r="Y124"/>
      <c r="Z124"/>
      <c r="AA124"/>
    </row>
    <row r="125" spans="2:27" ht="15.75" customHeight="1">
      <c r="B125" s="43"/>
      <c r="C125" s="43"/>
      <c r="D125" s="65"/>
      <c r="E125" s="65"/>
      <c r="F125" s="43"/>
      <c r="G125" s="63"/>
      <c r="U125"/>
      <c r="V125"/>
      <c r="W125"/>
      <c r="X125"/>
      <c r="Y125"/>
      <c r="Z125"/>
      <c r="AA125"/>
    </row>
    <row r="126" spans="2:27" ht="15.75" customHeight="1">
      <c r="B126" s="43"/>
      <c r="C126" s="43"/>
      <c r="D126" s="65"/>
      <c r="E126" s="65"/>
      <c r="F126" s="43"/>
      <c r="G126" s="63"/>
      <c r="U126"/>
      <c r="V126"/>
      <c r="W126"/>
      <c r="X126"/>
      <c r="Y126"/>
      <c r="Z126"/>
      <c r="AA126"/>
    </row>
    <row r="127" spans="2:27" ht="15.75" customHeight="1">
      <c r="B127" s="43"/>
      <c r="C127" s="43"/>
      <c r="D127" s="65"/>
      <c r="E127" s="65"/>
      <c r="F127" s="43"/>
      <c r="G127" s="63"/>
      <c r="U127"/>
      <c r="V127"/>
      <c r="W127"/>
      <c r="X127"/>
      <c r="Y127"/>
      <c r="Z127"/>
      <c r="AA127"/>
    </row>
    <row r="128" spans="2:27" ht="15.75" customHeight="1">
      <c r="B128" s="43"/>
      <c r="C128" s="43"/>
      <c r="D128" s="65"/>
      <c r="E128" s="65"/>
      <c r="F128" s="43"/>
      <c r="G128" s="63"/>
      <c r="U128"/>
      <c r="V128"/>
      <c r="W128"/>
      <c r="X128"/>
      <c r="Y128"/>
      <c r="Z128"/>
      <c r="AA128"/>
    </row>
    <row r="129" spans="2:27" ht="15.75" customHeight="1">
      <c r="B129" s="43"/>
      <c r="C129" s="43"/>
      <c r="D129" s="65"/>
      <c r="E129" s="65"/>
      <c r="F129" s="43"/>
      <c r="G129" s="63"/>
      <c r="U129"/>
      <c r="V129"/>
      <c r="W129"/>
      <c r="X129"/>
      <c r="Y129"/>
      <c r="Z129"/>
      <c r="AA129"/>
    </row>
    <row r="130" spans="2:27" ht="15.75" customHeight="1">
      <c r="B130" s="43"/>
      <c r="C130" s="43"/>
      <c r="D130" s="65"/>
      <c r="E130" s="65"/>
      <c r="F130" s="43"/>
      <c r="G130" s="63"/>
      <c r="U130"/>
      <c r="V130"/>
      <c r="W130"/>
      <c r="X130"/>
      <c r="Y130"/>
      <c r="Z130"/>
      <c r="AA130"/>
    </row>
    <row r="131" spans="2:27" ht="15.75" customHeight="1">
      <c r="B131" s="43"/>
      <c r="C131" s="43"/>
      <c r="D131" s="65"/>
      <c r="E131" s="65"/>
      <c r="F131" s="43"/>
      <c r="G131" s="63"/>
      <c r="U131"/>
      <c r="V131"/>
      <c r="W131"/>
      <c r="X131"/>
      <c r="Y131"/>
      <c r="Z131"/>
      <c r="AA131"/>
    </row>
    <row r="132" spans="2:27" ht="15.75" customHeight="1">
      <c r="B132" s="43"/>
      <c r="C132" s="43"/>
      <c r="D132" s="65"/>
      <c r="E132" s="65"/>
      <c r="F132" s="43"/>
      <c r="G132" s="63"/>
      <c r="U132"/>
      <c r="V132"/>
      <c r="W132"/>
      <c r="X132"/>
      <c r="Y132"/>
      <c r="Z132"/>
      <c r="AA132"/>
    </row>
    <row r="133" spans="2:27" ht="15.75" customHeight="1">
      <c r="B133" s="43"/>
      <c r="C133" s="43"/>
      <c r="D133" s="65"/>
      <c r="E133" s="65"/>
      <c r="F133" s="43"/>
      <c r="G133" s="63"/>
      <c r="U133"/>
      <c r="V133"/>
      <c r="W133"/>
      <c r="X133"/>
      <c r="Y133"/>
      <c r="Z133"/>
      <c r="AA133"/>
    </row>
    <row r="134" spans="2:27" ht="15.75" customHeight="1">
      <c r="B134" s="43"/>
      <c r="C134" s="43"/>
      <c r="D134" s="65"/>
      <c r="E134" s="65"/>
      <c r="F134" s="43"/>
      <c r="G134" s="63"/>
      <c r="U134"/>
      <c r="V134"/>
      <c r="W134"/>
      <c r="X134"/>
      <c r="Y134"/>
      <c r="Z134"/>
      <c r="AA134"/>
    </row>
    <row r="135" spans="2:27" ht="15.75" customHeight="1">
      <c r="B135" s="43"/>
      <c r="C135" s="43"/>
      <c r="D135" s="65"/>
      <c r="E135" s="65"/>
      <c r="F135" s="43"/>
      <c r="G135" s="63"/>
      <c r="U135"/>
      <c r="V135"/>
      <c r="W135"/>
      <c r="X135"/>
      <c r="Y135"/>
      <c r="Z135"/>
      <c r="AA135"/>
    </row>
    <row r="136" spans="2:27" ht="15.75" customHeight="1">
      <c r="B136" s="43"/>
      <c r="C136" s="43"/>
      <c r="D136" s="65"/>
      <c r="E136" s="65"/>
      <c r="F136" s="43"/>
      <c r="G136" s="63"/>
      <c r="U136"/>
      <c r="V136"/>
      <c r="W136"/>
      <c r="X136"/>
      <c r="Y136"/>
      <c r="Z136"/>
      <c r="AA136"/>
    </row>
    <row r="137" spans="21:27" ht="15.75" customHeight="1">
      <c r="U137"/>
      <c r="V137"/>
      <c r="W137"/>
      <c r="X137"/>
      <c r="Y137"/>
      <c r="Z137"/>
      <c r="AA137"/>
    </row>
    <row r="138" spans="21:27" ht="15.75" customHeight="1">
      <c r="U138"/>
      <c r="V138"/>
      <c r="W138"/>
      <c r="X138"/>
      <c r="Y138"/>
      <c r="Z138"/>
      <c r="AA138"/>
    </row>
    <row r="139" spans="21:27" ht="15.75" customHeight="1">
      <c r="U139"/>
      <c r="V139"/>
      <c r="W139"/>
      <c r="X139"/>
      <c r="Y139"/>
      <c r="Z139"/>
      <c r="AA139"/>
    </row>
    <row r="140" spans="21:27" ht="15.75" customHeight="1">
      <c r="U140"/>
      <c r="V140"/>
      <c r="W140"/>
      <c r="X140"/>
      <c r="Y140"/>
      <c r="Z140"/>
      <c r="AA140"/>
    </row>
    <row r="141" spans="21:27" ht="15.75" customHeight="1">
      <c r="U141"/>
      <c r="V141"/>
      <c r="W141"/>
      <c r="X141"/>
      <c r="Y141"/>
      <c r="Z141"/>
      <c r="AA141"/>
    </row>
    <row r="142" spans="21:27" ht="15.75" customHeight="1">
      <c r="U142"/>
      <c r="V142"/>
      <c r="W142"/>
      <c r="X142"/>
      <c r="Y142"/>
      <c r="Z142"/>
      <c r="AA142"/>
    </row>
    <row r="143" spans="21:27" ht="15.75" customHeight="1">
      <c r="U143"/>
      <c r="V143"/>
      <c r="W143"/>
      <c r="X143"/>
      <c r="Y143"/>
      <c r="Z143"/>
      <c r="AA143"/>
    </row>
    <row r="144" spans="21:27" ht="15.75" customHeight="1">
      <c r="U144"/>
      <c r="V144"/>
      <c r="W144"/>
      <c r="X144"/>
      <c r="Y144"/>
      <c r="Z144"/>
      <c r="AA144"/>
    </row>
    <row r="145" spans="21:27" ht="15.75" customHeight="1">
      <c r="U145"/>
      <c r="V145"/>
      <c r="W145"/>
      <c r="X145"/>
      <c r="Y145"/>
      <c r="Z145"/>
      <c r="AA145"/>
    </row>
    <row r="146" spans="21:27" ht="15.75" customHeight="1">
      <c r="U146"/>
      <c r="V146"/>
      <c r="W146"/>
      <c r="X146"/>
      <c r="Y146"/>
      <c r="Z146"/>
      <c r="AA146"/>
    </row>
    <row r="147" spans="21:27" ht="15.75" customHeight="1">
      <c r="U147"/>
      <c r="V147"/>
      <c r="W147"/>
      <c r="X147"/>
      <c r="Y147"/>
      <c r="Z147"/>
      <c r="AA147"/>
    </row>
    <row r="148" spans="21:27" ht="15.75" customHeight="1">
      <c r="U148"/>
      <c r="V148"/>
      <c r="W148"/>
      <c r="X148"/>
      <c r="Y148"/>
      <c r="Z148"/>
      <c r="AA148"/>
    </row>
    <row r="149" spans="21:27" ht="15.75" customHeight="1">
      <c r="U149"/>
      <c r="V149"/>
      <c r="W149"/>
      <c r="X149"/>
      <c r="Y149"/>
      <c r="Z149"/>
      <c r="AA149"/>
    </row>
    <row r="150" spans="21:27" ht="15.75" customHeight="1">
      <c r="U150"/>
      <c r="V150"/>
      <c r="W150"/>
      <c r="X150"/>
      <c r="Y150"/>
      <c r="Z150"/>
      <c r="AA150"/>
    </row>
    <row r="151" spans="4:27" ht="15.75" customHeight="1">
      <c r="D151"/>
      <c r="E151"/>
      <c r="U151"/>
      <c r="V151"/>
      <c r="W151"/>
      <c r="X151"/>
      <c r="Y151"/>
      <c r="Z151"/>
      <c r="AA151"/>
    </row>
    <row r="152" spans="4:27" ht="15.75" customHeight="1">
      <c r="D152"/>
      <c r="E152"/>
      <c r="U152"/>
      <c r="V152"/>
      <c r="W152"/>
      <c r="X152"/>
      <c r="Y152"/>
      <c r="Z152"/>
      <c r="AA152"/>
    </row>
    <row r="153" spans="4:27" ht="15.75" customHeight="1">
      <c r="D153"/>
      <c r="E153"/>
      <c r="U153"/>
      <c r="V153"/>
      <c r="W153"/>
      <c r="X153"/>
      <c r="Y153"/>
      <c r="Z153"/>
      <c r="AA153"/>
    </row>
    <row r="154" spans="4:27" ht="15.75" customHeight="1">
      <c r="D154"/>
      <c r="E154"/>
      <c r="U154"/>
      <c r="V154"/>
      <c r="W154"/>
      <c r="X154"/>
      <c r="Y154"/>
      <c r="Z154"/>
      <c r="AA154"/>
    </row>
    <row r="155" spans="4:27" ht="15.75" customHeight="1">
      <c r="D155"/>
      <c r="E155"/>
      <c r="U155"/>
      <c r="V155"/>
      <c r="W155"/>
      <c r="X155"/>
      <c r="Y155"/>
      <c r="Z155"/>
      <c r="AA155"/>
    </row>
    <row r="156" spans="4:27" ht="15.75" customHeight="1">
      <c r="D156"/>
      <c r="E156"/>
      <c r="U156"/>
      <c r="V156"/>
      <c r="W156"/>
      <c r="X156"/>
      <c r="Y156"/>
      <c r="Z156"/>
      <c r="AA156"/>
    </row>
    <row r="157" spans="4:27" ht="15.75" customHeight="1">
      <c r="D157"/>
      <c r="E157"/>
      <c r="U157"/>
      <c r="V157"/>
      <c r="W157"/>
      <c r="X157"/>
      <c r="Y157"/>
      <c r="Z157"/>
      <c r="AA157"/>
    </row>
    <row r="158" spans="4:27" ht="15.75" customHeight="1">
      <c r="D158"/>
      <c r="E158"/>
      <c r="U158"/>
      <c r="V158"/>
      <c r="W158"/>
      <c r="X158"/>
      <c r="Y158"/>
      <c r="Z158"/>
      <c r="AA158"/>
    </row>
    <row r="159" spans="4:27" ht="15.75" customHeight="1">
      <c r="D159"/>
      <c r="E159"/>
      <c r="U159"/>
      <c r="V159"/>
      <c r="W159"/>
      <c r="X159"/>
      <c r="Y159"/>
      <c r="Z159"/>
      <c r="AA159"/>
    </row>
    <row r="160" spans="4:27" ht="15.75" customHeight="1">
      <c r="D160"/>
      <c r="E160"/>
      <c r="U160"/>
      <c r="V160"/>
      <c r="W160"/>
      <c r="X160"/>
      <c r="Y160"/>
      <c r="Z160"/>
      <c r="AA160"/>
    </row>
    <row r="161" spans="4:27" ht="15.75" customHeight="1">
      <c r="D161"/>
      <c r="E161"/>
      <c r="U161"/>
      <c r="V161"/>
      <c r="W161"/>
      <c r="X161"/>
      <c r="Y161"/>
      <c r="Z161"/>
      <c r="AA161"/>
    </row>
    <row r="162" spans="4:27" ht="15.75" customHeight="1">
      <c r="D162"/>
      <c r="E162"/>
      <c r="U162"/>
      <c r="V162"/>
      <c r="W162"/>
      <c r="X162"/>
      <c r="Y162"/>
      <c r="Z162"/>
      <c r="AA162"/>
    </row>
    <row r="163" spans="4:27" ht="15.75" customHeight="1">
      <c r="D163"/>
      <c r="E163"/>
      <c r="U163"/>
      <c r="V163"/>
      <c r="W163"/>
      <c r="X163"/>
      <c r="Y163"/>
      <c r="Z163"/>
      <c r="AA163"/>
    </row>
    <row r="164" spans="4:27" ht="15.75" customHeight="1">
      <c r="D164"/>
      <c r="E164"/>
      <c r="U164"/>
      <c r="V164"/>
      <c r="W164"/>
      <c r="X164"/>
      <c r="Y164"/>
      <c r="Z164"/>
      <c r="AA164"/>
    </row>
    <row r="165" spans="4:27" ht="15.75" customHeight="1">
      <c r="D165"/>
      <c r="E165"/>
      <c r="U165"/>
      <c r="V165"/>
      <c r="W165"/>
      <c r="X165"/>
      <c r="Y165"/>
      <c r="Z165"/>
      <c r="AA165"/>
    </row>
    <row r="166" spans="4:27" ht="15.75" customHeight="1">
      <c r="D166"/>
      <c r="E166"/>
      <c r="U166"/>
      <c r="V166"/>
      <c r="W166"/>
      <c r="X166"/>
      <c r="Y166"/>
      <c r="Z166"/>
      <c r="AA166"/>
    </row>
    <row r="167" spans="4:27" ht="15.75" customHeight="1">
      <c r="D167"/>
      <c r="E167"/>
      <c r="U167"/>
      <c r="V167"/>
      <c r="W167"/>
      <c r="X167"/>
      <c r="Y167"/>
      <c r="Z167"/>
      <c r="AA167"/>
    </row>
    <row r="168" spans="4:27" ht="15.75" customHeight="1">
      <c r="D168"/>
      <c r="E168"/>
      <c r="U168"/>
      <c r="V168"/>
      <c r="W168"/>
      <c r="X168"/>
      <c r="Y168"/>
      <c r="Z168"/>
      <c r="AA168"/>
    </row>
    <row r="169" spans="4:27" ht="15.75" customHeight="1">
      <c r="D169"/>
      <c r="E169"/>
      <c r="U169"/>
      <c r="V169"/>
      <c r="W169"/>
      <c r="X169"/>
      <c r="Y169"/>
      <c r="Z169"/>
      <c r="AA169"/>
    </row>
    <row r="170" spans="4:27" ht="15.75" customHeight="1">
      <c r="D170"/>
      <c r="E170"/>
      <c r="U170"/>
      <c r="V170"/>
      <c r="W170"/>
      <c r="X170"/>
      <c r="Y170"/>
      <c r="Z170"/>
      <c r="AA170"/>
    </row>
    <row r="171" spans="4:27" ht="15.75" customHeight="1">
      <c r="D171"/>
      <c r="E171"/>
      <c r="U171"/>
      <c r="V171"/>
      <c r="W171"/>
      <c r="X171"/>
      <c r="Y171"/>
      <c r="Z171"/>
      <c r="AA171"/>
    </row>
    <row r="172" spans="4:27" ht="15.75" customHeight="1">
      <c r="D172"/>
      <c r="E172"/>
      <c r="U172"/>
      <c r="V172"/>
      <c r="W172"/>
      <c r="X172"/>
      <c r="Y172"/>
      <c r="Z172"/>
      <c r="AA172"/>
    </row>
    <row r="173" spans="4:27" ht="15.75" customHeight="1">
      <c r="D173"/>
      <c r="E173"/>
      <c r="U173"/>
      <c r="V173"/>
      <c r="W173"/>
      <c r="X173"/>
      <c r="Y173"/>
      <c r="Z173"/>
      <c r="AA173"/>
    </row>
    <row r="174" spans="4:27" ht="15.75" customHeight="1">
      <c r="D174"/>
      <c r="E174"/>
      <c r="U174"/>
      <c r="V174"/>
      <c r="W174"/>
      <c r="X174"/>
      <c r="Y174"/>
      <c r="Z174"/>
      <c r="AA174"/>
    </row>
    <row r="175" spans="4:27" ht="15.75" customHeight="1">
      <c r="D175"/>
      <c r="E175"/>
      <c r="U175"/>
      <c r="V175"/>
      <c r="W175"/>
      <c r="X175"/>
      <c r="Y175"/>
      <c r="Z175"/>
      <c r="AA175"/>
    </row>
    <row r="176" spans="4:27" ht="15.75" customHeight="1">
      <c r="D176"/>
      <c r="E176"/>
      <c r="U176"/>
      <c r="V176"/>
      <c r="W176"/>
      <c r="X176"/>
      <c r="Y176"/>
      <c r="Z176"/>
      <c r="AA176"/>
    </row>
    <row r="177" spans="4:27" ht="15.75" customHeight="1">
      <c r="D177"/>
      <c r="E177"/>
      <c r="U177"/>
      <c r="V177"/>
      <c r="W177"/>
      <c r="X177"/>
      <c r="Y177"/>
      <c r="Z177"/>
      <c r="AA177"/>
    </row>
    <row r="178" spans="4:27" ht="15.75" customHeight="1">
      <c r="D178"/>
      <c r="E178"/>
      <c r="U178"/>
      <c r="V178"/>
      <c r="W178"/>
      <c r="X178"/>
      <c r="Y178"/>
      <c r="Z178"/>
      <c r="AA178"/>
    </row>
    <row r="179" spans="4:27" ht="15.75" customHeight="1">
      <c r="D179"/>
      <c r="E179"/>
      <c r="U179"/>
      <c r="V179"/>
      <c r="W179"/>
      <c r="X179"/>
      <c r="Y179"/>
      <c r="Z179"/>
      <c r="AA179"/>
    </row>
    <row r="180" spans="4:27" ht="15.75" customHeight="1">
      <c r="D180"/>
      <c r="E180"/>
      <c r="U180"/>
      <c r="V180"/>
      <c r="W180"/>
      <c r="X180"/>
      <c r="Y180"/>
      <c r="Z180"/>
      <c r="AA180"/>
    </row>
    <row r="181" spans="4:27" ht="15.75" customHeight="1">
      <c r="D181"/>
      <c r="E181"/>
      <c r="U181"/>
      <c r="V181"/>
      <c r="W181"/>
      <c r="X181"/>
      <c r="Y181"/>
      <c r="Z181"/>
      <c r="AA181"/>
    </row>
    <row r="182" spans="4:27" ht="15.75" customHeight="1">
      <c r="D182"/>
      <c r="E182"/>
      <c r="U182"/>
      <c r="V182"/>
      <c r="W182"/>
      <c r="X182"/>
      <c r="Y182"/>
      <c r="Z182"/>
      <c r="AA182"/>
    </row>
    <row r="183" spans="4:27" ht="15.75" customHeight="1">
      <c r="D183"/>
      <c r="E183"/>
      <c r="U183"/>
      <c r="V183"/>
      <c r="W183"/>
      <c r="X183"/>
      <c r="Y183"/>
      <c r="Z183"/>
      <c r="AA183"/>
    </row>
    <row r="184" spans="4:27" ht="15.75" customHeight="1">
      <c r="D184"/>
      <c r="E184"/>
      <c r="U184"/>
      <c r="V184"/>
      <c r="W184"/>
      <c r="X184"/>
      <c r="Y184"/>
      <c r="Z184"/>
      <c r="AA184"/>
    </row>
    <row r="185" spans="4:27" ht="15.75" customHeight="1">
      <c r="D185"/>
      <c r="E185"/>
      <c r="U185"/>
      <c r="V185"/>
      <c r="W185"/>
      <c r="X185"/>
      <c r="Y185"/>
      <c r="Z185"/>
      <c r="AA185"/>
    </row>
    <row r="186" spans="4:27" ht="15.75" customHeight="1">
      <c r="D186"/>
      <c r="E186"/>
      <c r="U186"/>
      <c r="V186"/>
      <c r="W186"/>
      <c r="X186"/>
      <c r="Y186"/>
      <c r="Z186"/>
      <c r="AA186"/>
    </row>
    <row r="187" spans="4:27" ht="15.75" customHeight="1">
      <c r="D187"/>
      <c r="E187"/>
      <c r="U187"/>
      <c r="V187"/>
      <c r="W187"/>
      <c r="X187"/>
      <c r="Y187"/>
      <c r="Z187"/>
      <c r="AA187"/>
    </row>
    <row r="188" spans="4:27" ht="15.75" customHeight="1">
      <c r="D188"/>
      <c r="E188"/>
      <c r="U188"/>
      <c r="V188"/>
      <c r="W188"/>
      <c r="X188"/>
      <c r="Y188"/>
      <c r="Z188"/>
      <c r="AA188"/>
    </row>
    <row r="189" spans="4:27" ht="15.75" customHeight="1">
      <c r="D189"/>
      <c r="E189"/>
      <c r="U189"/>
      <c r="V189"/>
      <c r="W189"/>
      <c r="X189"/>
      <c r="Y189"/>
      <c r="Z189"/>
      <c r="AA189"/>
    </row>
    <row r="190" spans="4:27" ht="15.75" customHeight="1">
      <c r="D190"/>
      <c r="E190"/>
      <c r="U190"/>
      <c r="V190"/>
      <c r="W190"/>
      <c r="X190"/>
      <c r="Y190"/>
      <c r="Z190"/>
      <c r="AA190"/>
    </row>
    <row r="191" spans="4:27" ht="15.75" customHeight="1">
      <c r="D191"/>
      <c r="E191"/>
      <c r="U191"/>
      <c r="V191"/>
      <c r="W191"/>
      <c r="X191"/>
      <c r="Y191"/>
      <c r="Z191"/>
      <c r="AA191"/>
    </row>
    <row r="192" spans="4:27" ht="15.75" customHeight="1">
      <c r="D192"/>
      <c r="E192"/>
      <c r="U192"/>
      <c r="V192"/>
      <c r="W192"/>
      <c r="X192"/>
      <c r="Y192"/>
      <c r="Z192"/>
      <c r="AA192"/>
    </row>
    <row r="193" spans="4:27" ht="15.75" customHeight="1">
      <c r="D193"/>
      <c r="E193"/>
      <c r="U193"/>
      <c r="V193"/>
      <c r="W193"/>
      <c r="X193"/>
      <c r="Y193"/>
      <c r="Z193"/>
      <c r="AA193"/>
    </row>
    <row r="194" spans="4:27" ht="15.75" customHeight="1">
      <c r="D194"/>
      <c r="E194"/>
      <c r="U194"/>
      <c r="V194"/>
      <c r="W194"/>
      <c r="X194"/>
      <c r="Y194"/>
      <c r="Z194"/>
      <c r="AA194"/>
    </row>
    <row r="195" spans="4:27" ht="15.75" customHeight="1">
      <c r="D195"/>
      <c r="E195"/>
      <c r="U195"/>
      <c r="V195"/>
      <c r="W195"/>
      <c r="X195"/>
      <c r="Y195"/>
      <c r="Z195"/>
      <c r="AA195"/>
    </row>
    <row r="196" spans="4:27" ht="15.75" customHeight="1">
      <c r="D196"/>
      <c r="E196"/>
      <c r="U196"/>
      <c r="V196"/>
      <c r="W196"/>
      <c r="X196"/>
      <c r="Y196"/>
      <c r="Z196"/>
      <c r="AA196"/>
    </row>
    <row r="197" spans="4:27" ht="15.75" customHeight="1">
      <c r="D197"/>
      <c r="E197"/>
      <c r="U197"/>
      <c r="V197"/>
      <c r="W197"/>
      <c r="X197"/>
      <c r="Y197"/>
      <c r="Z197"/>
      <c r="AA197"/>
    </row>
    <row r="198" spans="4:27" ht="15.75" customHeight="1">
      <c r="D198"/>
      <c r="E198"/>
      <c r="U198"/>
      <c r="V198"/>
      <c r="W198"/>
      <c r="X198"/>
      <c r="Y198"/>
      <c r="Z198"/>
      <c r="AA198"/>
    </row>
    <row r="199" spans="4:27" ht="15.75" customHeight="1">
      <c r="D199"/>
      <c r="E199"/>
      <c r="U199"/>
      <c r="V199"/>
      <c r="W199"/>
      <c r="X199"/>
      <c r="Y199"/>
      <c r="Z199"/>
      <c r="AA199"/>
    </row>
    <row r="200" spans="4:27" ht="15.75" customHeight="1">
      <c r="D200"/>
      <c r="E200"/>
      <c r="U200"/>
      <c r="V200"/>
      <c r="W200"/>
      <c r="X200"/>
      <c r="Y200"/>
      <c r="Z200"/>
      <c r="AA200"/>
    </row>
    <row r="201" spans="4:27" ht="15.75" customHeight="1">
      <c r="D201"/>
      <c r="E201"/>
      <c r="U201"/>
      <c r="V201"/>
      <c r="W201"/>
      <c r="X201"/>
      <c r="Y201"/>
      <c r="Z201"/>
      <c r="AA201"/>
    </row>
    <row r="202" spans="4:27" ht="15.75" customHeight="1">
      <c r="D202"/>
      <c r="E202"/>
      <c r="U202"/>
      <c r="V202"/>
      <c r="W202"/>
      <c r="X202"/>
      <c r="Y202"/>
      <c r="Z202"/>
      <c r="AA202"/>
    </row>
    <row r="203" spans="4:27" ht="15.75" customHeight="1">
      <c r="D203"/>
      <c r="E203"/>
      <c r="U203"/>
      <c r="V203"/>
      <c r="W203"/>
      <c r="X203"/>
      <c r="Y203"/>
      <c r="Z203"/>
      <c r="AA203"/>
    </row>
    <row r="204" spans="4:27" ht="15.75" customHeight="1">
      <c r="D204"/>
      <c r="E204"/>
      <c r="U204"/>
      <c r="V204"/>
      <c r="W204"/>
      <c r="X204"/>
      <c r="Y204"/>
      <c r="Z204"/>
      <c r="AA204"/>
    </row>
    <row r="205" spans="4:27" ht="15.75" customHeight="1">
      <c r="D205"/>
      <c r="E205"/>
      <c r="U205"/>
      <c r="V205"/>
      <c r="W205"/>
      <c r="X205"/>
      <c r="Y205"/>
      <c r="Z205"/>
      <c r="AA205"/>
    </row>
    <row r="206" spans="4:27" ht="15.75" customHeight="1">
      <c r="D206"/>
      <c r="E206"/>
      <c r="U206"/>
      <c r="V206"/>
      <c r="W206"/>
      <c r="X206"/>
      <c r="Y206"/>
      <c r="Z206"/>
      <c r="AA206"/>
    </row>
    <row r="207" spans="4:27" ht="15.75" customHeight="1">
      <c r="D207"/>
      <c r="E207"/>
      <c r="U207"/>
      <c r="V207"/>
      <c r="W207"/>
      <c r="X207"/>
      <c r="Y207"/>
      <c r="Z207"/>
      <c r="AA207"/>
    </row>
    <row r="208" spans="4:27" ht="15.75" customHeight="1">
      <c r="D208"/>
      <c r="E208"/>
      <c r="U208"/>
      <c r="V208"/>
      <c r="W208"/>
      <c r="X208"/>
      <c r="Y208"/>
      <c r="Z208"/>
      <c r="AA208"/>
    </row>
    <row r="209" spans="4:27" ht="15.75" customHeight="1">
      <c r="D209"/>
      <c r="E209"/>
      <c r="U209"/>
      <c r="V209"/>
      <c r="W209"/>
      <c r="X209"/>
      <c r="Y209"/>
      <c r="Z209"/>
      <c r="AA209"/>
    </row>
    <row r="210" spans="4:27" ht="15.75" customHeight="1">
      <c r="D210"/>
      <c r="E210"/>
      <c r="U210"/>
      <c r="V210"/>
      <c r="W210"/>
      <c r="X210"/>
      <c r="Y210"/>
      <c r="Z210"/>
      <c r="AA210"/>
    </row>
    <row r="211" spans="4:27" ht="15.75" customHeight="1">
      <c r="D211"/>
      <c r="E211"/>
      <c r="U211"/>
      <c r="V211"/>
      <c r="W211"/>
      <c r="X211"/>
      <c r="Y211"/>
      <c r="Z211"/>
      <c r="AA211"/>
    </row>
    <row r="212" spans="4:27" ht="15.75" customHeight="1">
      <c r="D212"/>
      <c r="E212"/>
      <c r="U212"/>
      <c r="V212"/>
      <c r="W212"/>
      <c r="X212"/>
      <c r="Y212"/>
      <c r="Z212"/>
      <c r="AA212"/>
    </row>
    <row r="213" spans="4:27" ht="15.75" customHeight="1">
      <c r="D213"/>
      <c r="E213"/>
      <c r="U213"/>
      <c r="V213"/>
      <c r="W213"/>
      <c r="X213"/>
      <c r="Y213"/>
      <c r="Z213"/>
      <c r="AA213"/>
    </row>
    <row r="214" spans="4:27" ht="15.75" customHeight="1">
      <c r="D214"/>
      <c r="E214"/>
      <c r="U214"/>
      <c r="V214"/>
      <c r="W214"/>
      <c r="X214"/>
      <c r="Y214"/>
      <c r="Z214"/>
      <c r="AA214"/>
    </row>
    <row r="215" spans="4:27" ht="15.75" customHeight="1">
      <c r="D215"/>
      <c r="E215"/>
      <c r="U215"/>
      <c r="V215"/>
      <c r="W215"/>
      <c r="X215"/>
      <c r="Y215"/>
      <c r="Z215"/>
      <c r="AA215"/>
    </row>
    <row r="216" spans="4:27" ht="15.75" customHeight="1">
      <c r="D216"/>
      <c r="E216"/>
      <c r="U216"/>
      <c r="V216"/>
      <c r="W216"/>
      <c r="X216"/>
      <c r="Y216"/>
      <c r="Z216"/>
      <c r="AA216"/>
    </row>
    <row r="217" spans="4:27" ht="15.75" customHeight="1">
      <c r="D217"/>
      <c r="E217"/>
      <c r="U217"/>
      <c r="V217"/>
      <c r="W217"/>
      <c r="X217"/>
      <c r="Y217"/>
      <c r="Z217"/>
      <c r="AA217"/>
    </row>
    <row r="218" spans="4:27" ht="15.75" customHeight="1">
      <c r="D218"/>
      <c r="E218"/>
      <c r="U218"/>
      <c r="V218"/>
      <c r="W218"/>
      <c r="X218"/>
      <c r="Y218"/>
      <c r="Z218"/>
      <c r="AA218"/>
    </row>
    <row r="219" spans="4:27" ht="15.75" customHeight="1">
      <c r="D219"/>
      <c r="E219"/>
      <c r="U219"/>
      <c r="V219"/>
      <c r="W219"/>
      <c r="X219"/>
      <c r="Y219"/>
      <c r="Z219"/>
      <c r="AA219"/>
    </row>
    <row r="220" spans="4:27" ht="15.75" customHeight="1">
      <c r="D220"/>
      <c r="E220"/>
      <c r="U220"/>
      <c r="V220"/>
      <c r="W220"/>
      <c r="X220"/>
      <c r="Y220"/>
      <c r="Z220"/>
      <c r="AA220"/>
    </row>
    <row r="221" spans="4:27" ht="15.75" customHeight="1">
      <c r="D221"/>
      <c r="E221"/>
      <c r="U221"/>
      <c r="V221"/>
      <c r="W221"/>
      <c r="X221"/>
      <c r="Y221"/>
      <c r="Z221"/>
      <c r="AA221"/>
    </row>
    <row r="222" spans="4:27" ht="15.75" customHeight="1">
      <c r="D222"/>
      <c r="E222"/>
      <c r="U222"/>
      <c r="V222"/>
      <c r="W222"/>
      <c r="X222"/>
      <c r="Y222"/>
      <c r="Z222"/>
      <c r="AA222"/>
    </row>
    <row r="223" spans="4:27" ht="15.75" customHeight="1">
      <c r="D223"/>
      <c r="E223"/>
      <c r="U223"/>
      <c r="V223"/>
      <c r="W223"/>
      <c r="X223"/>
      <c r="Y223"/>
      <c r="Z223"/>
      <c r="AA223"/>
    </row>
    <row r="224" spans="4:27" ht="15.75" customHeight="1">
      <c r="D224"/>
      <c r="E224"/>
      <c r="U224"/>
      <c r="V224"/>
      <c r="W224"/>
      <c r="X224"/>
      <c r="Y224"/>
      <c r="Z224"/>
      <c r="AA224"/>
    </row>
    <row r="225" spans="4:27" ht="15.75" customHeight="1">
      <c r="D225"/>
      <c r="E225"/>
      <c r="U225"/>
      <c r="V225"/>
      <c r="W225"/>
      <c r="X225"/>
      <c r="Y225"/>
      <c r="Z225"/>
      <c r="AA225"/>
    </row>
    <row r="226" spans="4:27" ht="15.75" customHeight="1">
      <c r="D226"/>
      <c r="E226"/>
      <c r="U226"/>
      <c r="V226"/>
      <c r="W226"/>
      <c r="X226"/>
      <c r="Y226"/>
      <c r="Z226"/>
      <c r="AA226"/>
    </row>
    <row r="227" spans="4:27" ht="15.75" customHeight="1">
      <c r="D227"/>
      <c r="E227"/>
      <c r="U227"/>
      <c r="V227"/>
      <c r="W227"/>
      <c r="X227"/>
      <c r="Y227"/>
      <c r="Z227"/>
      <c r="AA227"/>
    </row>
    <row r="228" spans="4:27" ht="15.75" customHeight="1">
      <c r="D228"/>
      <c r="E228"/>
      <c r="U228"/>
      <c r="V228"/>
      <c r="W228"/>
      <c r="X228"/>
      <c r="Y228"/>
      <c r="Z228"/>
      <c r="AA228"/>
    </row>
    <row r="229" spans="4:27" ht="15.75" customHeight="1">
      <c r="D229"/>
      <c r="E229"/>
      <c r="U229"/>
      <c r="V229"/>
      <c r="W229"/>
      <c r="X229"/>
      <c r="Y229"/>
      <c r="Z229"/>
      <c r="AA229"/>
    </row>
    <row r="230" spans="4:27" ht="15.75" customHeight="1">
      <c r="D230"/>
      <c r="E230"/>
      <c r="U230"/>
      <c r="V230"/>
      <c r="W230"/>
      <c r="X230"/>
      <c r="Y230"/>
      <c r="Z230"/>
      <c r="AA230"/>
    </row>
    <row r="231" spans="4:27" ht="15.75" customHeight="1">
      <c r="D231"/>
      <c r="E231"/>
      <c r="U231"/>
      <c r="V231"/>
      <c r="W231"/>
      <c r="X231"/>
      <c r="Y231"/>
      <c r="Z231"/>
      <c r="AA231"/>
    </row>
    <row r="232" spans="4:27" ht="15.75" customHeight="1">
      <c r="D232"/>
      <c r="E232"/>
      <c r="U232"/>
      <c r="V232"/>
      <c r="W232"/>
      <c r="X232"/>
      <c r="Y232"/>
      <c r="Z232"/>
      <c r="AA232"/>
    </row>
    <row r="233" spans="4:27" ht="15.75" customHeight="1">
      <c r="D233"/>
      <c r="E233"/>
      <c r="U233"/>
      <c r="V233"/>
      <c r="W233"/>
      <c r="X233"/>
      <c r="Y233"/>
      <c r="Z233"/>
      <c r="AA233"/>
    </row>
    <row r="234" spans="4:27" ht="15.75" customHeight="1">
      <c r="D234"/>
      <c r="E234"/>
      <c r="U234"/>
      <c r="V234"/>
      <c r="W234"/>
      <c r="X234"/>
      <c r="Y234"/>
      <c r="Z234"/>
      <c r="AA234"/>
    </row>
    <row r="235" spans="4:27" ht="15.75" customHeight="1">
      <c r="D235"/>
      <c r="E235"/>
      <c r="U235"/>
      <c r="V235"/>
      <c r="W235"/>
      <c r="X235"/>
      <c r="Y235"/>
      <c r="Z235"/>
      <c r="AA235"/>
    </row>
    <row r="236" spans="4:27" ht="15.75" customHeight="1">
      <c r="D236"/>
      <c r="E236"/>
      <c r="U236"/>
      <c r="V236"/>
      <c r="W236"/>
      <c r="X236"/>
      <c r="Y236"/>
      <c r="Z236"/>
      <c r="AA236"/>
    </row>
    <row r="237" spans="4:27" ht="15.75" customHeight="1">
      <c r="D237"/>
      <c r="E237"/>
      <c r="U237"/>
      <c r="V237"/>
      <c r="W237"/>
      <c r="X237"/>
      <c r="Y237"/>
      <c r="Z237"/>
      <c r="AA237"/>
    </row>
    <row r="238" spans="4:27" ht="15.75" customHeight="1">
      <c r="D238"/>
      <c r="E238"/>
      <c r="U238"/>
      <c r="V238"/>
      <c r="W238"/>
      <c r="X238"/>
      <c r="Y238"/>
      <c r="Z238"/>
      <c r="AA238"/>
    </row>
    <row r="239" spans="4:27" ht="15.75" customHeight="1">
      <c r="D239"/>
      <c r="E239"/>
      <c r="U239"/>
      <c r="V239"/>
      <c r="W239"/>
      <c r="X239"/>
      <c r="Y239"/>
      <c r="Z239"/>
      <c r="AA239"/>
    </row>
    <row r="240" spans="4:27" ht="15.75" customHeight="1">
      <c r="D240"/>
      <c r="E240"/>
      <c r="U240"/>
      <c r="V240"/>
      <c r="W240"/>
      <c r="X240"/>
      <c r="Y240"/>
      <c r="Z240"/>
      <c r="AA240"/>
    </row>
    <row r="241" spans="4:27" ht="15.75" customHeight="1">
      <c r="D241"/>
      <c r="E241"/>
      <c r="U241"/>
      <c r="V241"/>
      <c r="W241"/>
      <c r="X241"/>
      <c r="Y241"/>
      <c r="Z241"/>
      <c r="AA241"/>
    </row>
    <row r="242" spans="4:27" ht="15.75" customHeight="1">
      <c r="D242"/>
      <c r="E242"/>
      <c r="U242"/>
      <c r="V242"/>
      <c r="W242"/>
      <c r="X242"/>
      <c r="Y242"/>
      <c r="Z242"/>
      <c r="AA242"/>
    </row>
    <row r="243" spans="4:27" ht="15.75" customHeight="1">
      <c r="D243"/>
      <c r="E243"/>
      <c r="U243"/>
      <c r="V243"/>
      <c r="W243"/>
      <c r="X243"/>
      <c r="Y243"/>
      <c r="Z243"/>
      <c r="AA243"/>
    </row>
    <row r="244" spans="4:27" ht="15.75" customHeight="1">
      <c r="D244"/>
      <c r="E244"/>
      <c r="U244"/>
      <c r="V244"/>
      <c r="W244"/>
      <c r="X244"/>
      <c r="Y244"/>
      <c r="Z244"/>
      <c r="AA244"/>
    </row>
    <row r="245" spans="4:27" ht="15.75" customHeight="1">
      <c r="D245"/>
      <c r="E245"/>
      <c r="U245"/>
      <c r="V245"/>
      <c r="W245"/>
      <c r="X245"/>
      <c r="Y245"/>
      <c r="Z245"/>
      <c r="AA245"/>
    </row>
    <row r="246" spans="4:27" ht="15.75" customHeight="1">
      <c r="D246"/>
      <c r="E246"/>
      <c r="U246"/>
      <c r="V246"/>
      <c r="W246"/>
      <c r="X246"/>
      <c r="Y246"/>
      <c r="Z246"/>
      <c r="AA246"/>
    </row>
    <row r="247" spans="4:27" ht="15.75" customHeight="1">
      <c r="D247"/>
      <c r="E247"/>
      <c r="U247"/>
      <c r="V247"/>
      <c r="W247"/>
      <c r="X247"/>
      <c r="Y247"/>
      <c r="Z247"/>
      <c r="AA247"/>
    </row>
    <row r="248" spans="4:27" ht="15.75" customHeight="1">
      <c r="D248"/>
      <c r="E248"/>
      <c r="U248"/>
      <c r="V248"/>
      <c r="W248"/>
      <c r="X248"/>
      <c r="Y248"/>
      <c r="Z248"/>
      <c r="AA248"/>
    </row>
    <row r="249" spans="4:27" ht="15.75" customHeight="1">
      <c r="D249"/>
      <c r="E249"/>
      <c r="U249"/>
      <c r="V249"/>
      <c r="W249"/>
      <c r="X249"/>
      <c r="Y249"/>
      <c r="Z249"/>
      <c r="AA249"/>
    </row>
    <row r="250" spans="4:27" ht="15.75" customHeight="1">
      <c r="D250"/>
      <c r="E250"/>
      <c r="U250"/>
      <c r="V250"/>
      <c r="W250"/>
      <c r="X250"/>
      <c r="Y250"/>
      <c r="Z250"/>
      <c r="AA250"/>
    </row>
    <row r="251" spans="4:27" ht="15.75" customHeight="1">
      <c r="D251"/>
      <c r="E251"/>
      <c r="U251"/>
      <c r="V251"/>
      <c r="W251"/>
      <c r="X251"/>
      <c r="Y251"/>
      <c r="Z251"/>
      <c r="AA251"/>
    </row>
    <row r="252" spans="4:27" ht="15.75" customHeight="1">
      <c r="D252"/>
      <c r="E252"/>
      <c r="U252"/>
      <c r="V252"/>
      <c r="W252"/>
      <c r="X252"/>
      <c r="Y252"/>
      <c r="Z252"/>
      <c r="AA252"/>
    </row>
    <row r="253" spans="4:27" ht="15.75" customHeight="1">
      <c r="D253"/>
      <c r="E253"/>
      <c r="U253"/>
      <c r="V253"/>
      <c r="W253"/>
      <c r="X253"/>
      <c r="Y253"/>
      <c r="Z253"/>
      <c r="AA253"/>
    </row>
    <row r="254" spans="4:27" ht="15.75" customHeight="1">
      <c r="D254"/>
      <c r="E254"/>
      <c r="U254"/>
      <c r="V254"/>
      <c r="W254"/>
      <c r="X254"/>
      <c r="Y254"/>
      <c r="Z254"/>
      <c r="AA254"/>
    </row>
    <row r="255" spans="4:27" ht="15.75" customHeight="1">
      <c r="D255"/>
      <c r="E255"/>
      <c r="U255"/>
      <c r="V255"/>
      <c r="W255"/>
      <c r="X255"/>
      <c r="Y255"/>
      <c r="Z255"/>
      <c r="AA255"/>
    </row>
    <row r="256" spans="4:27" ht="15.75" customHeight="1">
      <c r="D256"/>
      <c r="E256"/>
      <c r="U256"/>
      <c r="V256"/>
      <c r="W256"/>
      <c r="X256"/>
      <c r="Y256"/>
      <c r="Z256"/>
      <c r="AA256"/>
    </row>
    <row r="257" spans="4:27" ht="15.75" customHeight="1">
      <c r="D257"/>
      <c r="E257"/>
      <c r="U257"/>
      <c r="V257"/>
      <c r="W257"/>
      <c r="X257"/>
      <c r="Y257"/>
      <c r="Z257"/>
      <c r="AA257"/>
    </row>
    <row r="258" spans="4:27" ht="15.75" customHeight="1">
      <c r="D258"/>
      <c r="E258"/>
      <c r="U258"/>
      <c r="V258"/>
      <c r="W258"/>
      <c r="X258"/>
      <c r="Y258"/>
      <c r="Z258"/>
      <c r="AA258"/>
    </row>
    <row r="259" spans="4:27" ht="15.75" customHeight="1">
      <c r="D259"/>
      <c r="E259"/>
      <c r="U259"/>
      <c r="V259"/>
      <c r="W259"/>
      <c r="X259"/>
      <c r="Y259"/>
      <c r="Z259"/>
      <c r="AA259"/>
    </row>
    <row r="260" spans="4:27" ht="15.75" customHeight="1">
      <c r="D260"/>
      <c r="E260"/>
      <c r="U260"/>
      <c r="V260"/>
      <c r="W260"/>
      <c r="X260"/>
      <c r="Y260"/>
      <c r="Z260"/>
      <c r="AA260"/>
    </row>
    <row r="261" spans="4:27" ht="15.75" customHeight="1">
      <c r="D261"/>
      <c r="E261"/>
      <c r="U261"/>
      <c r="V261"/>
      <c r="W261"/>
      <c r="X261"/>
      <c r="Y261"/>
      <c r="Z261"/>
      <c r="AA261"/>
    </row>
    <row r="262" spans="4:27" ht="15.75" customHeight="1">
      <c r="D262"/>
      <c r="E262"/>
      <c r="U262"/>
      <c r="V262"/>
      <c r="W262"/>
      <c r="X262"/>
      <c r="Y262"/>
      <c r="Z262"/>
      <c r="AA262"/>
    </row>
    <row r="263" spans="4:27" ht="15.75" customHeight="1">
      <c r="D263"/>
      <c r="E263"/>
      <c r="U263"/>
      <c r="V263"/>
      <c r="W263"/>
      <c r="X263"/>
      <c r="Y263"/>
      <c r="Z263"/>
      <c r="AA263"/>
    </row>
    <row r="264" spans="4:27" ht="15.75" customHeight="1">
      <c r="D264"/>
      <c r="E264"/>
      <c r="U264"/>
      <c r="V264"/>
      <c r="W264"/>
      <c r="X264"/>
      <c r="Y264"/>
      <c r="Z264"/>
      <c r="AA264"/>
    </row>
    <row r="265" spans="4:27" ht="15.75" customHeight="1">
      <c r="D265"/>
      <c r="E265"/>
      <c r="U265"/>
      <c r="V265"/>
      <c r="W265"/>
      <c r="X265"/>
      <c r="Y265"/>
      <c r="Z265"/>
      <c r="AA265"/>
    </row>
    <row r="266" spans="4:27" ht="15.75" customHeight="1">
      <c r="D266"/>
      <c r="E266"/>
      <c r="U266"/>
      <c r="V266"/>
      <c r="W266"/>
      <c r="X266"/>
      <c r="Y266"/>
      <c r="Z266"/>
      <c r="AA266"/>
    </row>
    <row r="267" spans="4:27" ht="15.75" customHeight="1">
      <c r="D267"/>
      <c r="E267"/>
      <c r="U267"/>
      <c r="V267"/>
      <c r="W267"/>
      <c r="X267"/>
      <c r="Y267"/>
      <c r="Z267"/>
      <c r="AA267"/>
    </row>
    <row r="268" spans="4:27" ht="15.75" customHeight="1">
      <c r="D268"/>
      <c r="E268"/>
      <c r="U268"/>
      <c r="V268"/>
      <c r="W268"/>
      <c r="X268"/>
      <c r="Y268"/>
      <c r="Z268"/>
      <c r="AA268"/>
    </row>
    <row r="269" spans="4:27" ht="15.75" customHeight="1">
      <c r="D269"/>
      <c r="E269"/>
      <c r="U269"/>
      <c r="V269"/>
      <c r="W269"/>
      <c r="X269"/>
      <c r="Y269"/>
      <c r="Z269"/>
      <c r="AA269"/>
    </row>
    <row r="270" spans="4:27" ht="15.75" customHeight="1">
      <c r="D270"/>
      <c r="E270"/>
      <c r="U270"/>
      <c r="V270"/>
      <c r="W270"/>
      <c r="X270"/>
      <c r="Y270"/>
      <c r="Z270"/>
      <c r="AA270"/>
    </row>
    <row r="271" spans="4:27" ht="15.75" customHeight="1">
      <c r="D271"/>
      <c r="E271"/>
      <c r="U271"/>
      <c r="V271"/>
      <c r="W271"/>
      <c r="X271"/>
      <c r="Y271"/>
      <c r="Z271"/>
      <c r="AA271"/>
    </row>
    <row r="272" spans="4:27" ht="15.75" customHeight="1">
      <c r="D272"/>
      <c r="E272"/>
      <c r="U272"/>
      <c r="V272"/>
      <c r="W272"/>
      <c r="X272"/>
      <c r="Y272"/>
      <c r="Z272"/>
      <c r="AA272"/>
    </row>
    <row r="273" spans="4:27" ht="15.75" customHeight="1">
      <c r="D273"/>
      <c r="E273"/>
      <c r="U273"/>
      <c r="V273"/>
      <c r="W273"/>
      <c r="X273"/>
      <c r="Y273"/>
      <c r="Z273"/>
      <c r="AA273"/>
    </row>
    <row r="274" spans="4:5" ht="15.75" customHeight="1">
      <c r="D274"/>
      <c r="E274"/>
    </row>
    <row r="275" spans="4:5" ht="15.75" customHeight="1">
      <c r="D275"/>
      <c r="E275"/>
    </row>
    <row r="276" spans="4:5" ht="15.75" customHeight="1">
      <c r="D276"/>
      <c r="E276"/>
    </row>
    <row r="277" spans="4:5" ht="15.75" customHeight="1">
      <c r="D277"/>
      <c r="E277"/>
    </row>
    <row r="278" spans="4:5" ht="15.75" customHeight="1">
      <c r="D278"/>
      <c r="E278"/>
    </row>
    <row r="279" spans="4:27" ht="15.75" customHeight="1">
      <c r="D279"/>
      <c r="E279"/>
      <c r="U279"/>
      <c r="V279"/>
      <c r="W279"/>
      <c r="X279"/>
      <c r="Y279"/>
      <c r="Z279"/>
      <c r="AA279"/>
    </row>
    <row r="280" spans="4:27" ht="15.75" customHeight="1">
      <c r="D280"/>
      <c r="E280"/>
      <c r="U280"/>
      <c r="V280"/>
      <c r="W280"/>
      <c r="X280"/>
      <c r="Y280"/>
      <c r="Z280"/>
      <c r="AA280"/>
    </row>
    <row r="281" spans="4:27" ht="15.75" customHeight="1">
      <c r="D281"/>
      <c r="E281"/>
      <c r="U281"/>
      <c r="V281"/>
      <c r="W281"/>
      <c r="X281"/>
      <c r="Y281"/>
      <c r="Z281"/>
      <c r="AA281"/>
    </row>
    <row r="282" spans="4:27" ht="15.75" customHeight="1">
      <c r="D282"/>
      <c r="E282"/>
      <c r="U282"/>
      <c r="V282"/>
      <c r="W282"/>
      <c r="X282"/>
      <c r="Y282"/>
      <c r="Z282"/>
      <c r="AA282"/>
    </row>
    <row r="283" spans="4:27" ht="15.75" customHeight="1">
      <c r="D283"/>
      <c r="E283"/>
      <c r="U283"/>
      <c r="V283"/>
      <c r="W283"/>
      <c r="X283"/>
      <c r="Y283"/>
      <c r="Z283"/>
      <c r="AA283"/>
    </row>
    <row r="284" spans="4:27" ht="15.75" customHeight="1">
      <c r="D284"/>
      <c r="E284"/>
      <c r="U284"/>
      <c r="V284"/>
      <c r="W284"/>
      <c r="X284"/>
      <c r="Y284"/>
      <c r="Z284"/>
      <c r="AA284"/>
    </row>
    <row r="285" spans="4:27" ht="15.75" customHeight="1">
      <c r="D285"/>
      <c r="E285"/>
      <c r="U285"/>
      <c r="V285"/>
      <c r="W285"/>
      <c r="X285"/>
      <c r="Y285"/>
      <c r="Z285"/>
      <c r="AA285"/>
    </row>
    <row r="286" spans="4:27" ht="15.75" customHeight="1">
      <c r="D286"/>
      <c r="E286"/>
      <c r="U286"/>
      <c r="V286"/>
      <c r="W286"/>
      <c r="X286"/>
      <c r="Y286"/>
      <c r="Z286"/>
      <c r="AA286"/>
    </row>
    <row r="287" spans="4:27" ht="15.75" customHeight="1">
      <c r="D287"/>
      <c r="E287"/>
      <c r="U287"/>
      <c r="V287"/>
      <c r="W287"/>
      <c r="X287"/>
      <c r="Y287"/>
      <c r="Z287"/>
      <c r="AA287"/>
    </row>
    <row r="288" spans="4:27" ht="15.75" customHeight="1">
      <c r="D288"/>
      <c r="E288"/>
      <c r="U288"/>
      <c r="V288"/>
      <c r="W288"/>
      <c r="X288"/>
      <c r="Y288"/>
      <c r="Z288"/>
      <c r="AA288"/>
    </row>
    <row r="289" spans="4:27" ht="15.75" customHeight="1">
      <c r="D289"/>
      <c r="E289"/>
      <c r="U289"/>
      <c r="V289"/>
      <c r="W289"/>
      <c r="X289"/>
      <c r="Y289"/>
      <c r="Z289"/>
      <c r="AA289"/>
    </row>
    <row r="290" spans="4:27" ht="15.75" customHeight="1">
      <c r="D290"/>
      <c r="E290"/>
      <c r="U290"/>
      <c r="V290"/>
      <c r="W290"/>
      <c r="X290"/>
      <c r="Y290"/>
      <c r="Z290"/>
      <c r="AA290"/>
    </row>
    <row r="291" spans="4:27" ht="15.75" customHeight="1">
      <c r="D291"/>
      <c r="E291"/>
      <c r="U291"/>
      <c r="V291"/>
      <c r="W291"/>
      <c r="X291"/>
      <c r="Y291"/>
      <c r="Z291"/>
      <c r="AA291"/>
    </row>
    <row r="292" spans="4:27" ht="15.75" customHeight="1">
      <c r="D292"/>
      <c r="E292"/>
      <c r="U292"/>
      <c r="V292"/>
      <c r="W292"/>
      <c r="X292"/>
      <c r="Y292"/>
      <c r="Z292"/>
      <c r="AA292"/>
    </row>
    <row r="293" spans="4:27" ht="15.75" customHeight="1">
      <c r="D293"/>
      <c r="E293"/>
      <c r="U293"/>
      <c r="V293"/>
      <c r="W293"/>
      <c r="X293"/>
      <c r="Y293"/>
      <c r="Z293"/>
      <c r="AA293"/>
    </row>
    <row r="294" spans="4:27" ht="15.75" customHeight="1">
      <c r="D294"/>
      <c r="E294"/>
      <c r="U294"/>
      <c r="V294"/>
      <c r="W294"/>
      <c r="X294"/>
      <c r="Y294"/>
      <c r="Z294"/>
      <c r="AA294"/>
    </row>
    <row r="295" spans="4:27" ht="15.75" customHeight="1">
      <c r="D295"/>
      <c r="E295"/>
      <c r="U295"/>
      <c r="V295"/>
      <c r="W295"/>
      <c r="X295"/>
      <c r="Y295"/>
      <c r="Z295"/>
      <c r="AA295"/>
    </row>
    <row r="296" spans="4:27" ht="15.75" customHeight="1">
      <c r="D296"/>
      <c r="E296"/>
      <c r="U296"/>
      <c r="V296"/>
      <c r="W296"/>
      <c r="X296"/>
      <c r="Y296"/>
      <c r="Z296"/>
      <c r="AA296"/>
    </row>
    <row r="307" spans="4:27" ht="15.75" customHeight="1">
      <c r="D307"/>
      <c r="E307"/>
      <c r="F307"/>
      <c r="R307"/>
      <c r="U307"/>
      <c r="V307"/>
      <c r="W307"/>
      <c r="X307"/>
      <c r="Y307"/>
      <c r="Z307"/>
      <c r="AA307"/>
    </row>
    <row r="308" spans="4:27" ht="15.75" customHeight="1">
      <c r="D308"/>
      <c r="E308"/>
      <c r="F308"/>
      <c r="R308"/>
      <c r="U308"/>
      <c r="V308"/>
      <c r="W308"/>
      <c r="X308"/>
      <c r="Y308"/>
      <c r="Z308"/>
      <c r="AA308"/>
    </row>
    <row r="309" spans="4:27" ht="15.75" customHeight="1">
      <c r="D309"/>
      <c r="E309"/>
      <c r="F309"/>
      <c r="R309"/>
      <c r="U309"/>
      <c r="V309"/>
      <c r="W309"/>
      <c r="X309"/>
      <c r="Y309"/>
      <c r="Z309"/>
      <c r="AA309"/>
    </row>
    <row r="310" spans="4:27" ht="15.75" customHeight="1">
      <c r="D310"/>
      <c r="E310"/>
      <c r="F310"/>
      <c r="R310"/>
      <c r="U310"/>
      <c r="V310"/>
      <c r="W310"/>
      <c r="X310"/>
      <c r="Y310"/>
      <c r="Z310"/>
      <c r="AA310"/>
    </row>
    <row r="311" spans="4:27" ht="15.75" customHeight="1">
      <c r="D311"/>
      <c r="E311"/>
      <c r="F311"/>
      <c r="R311"/>
      <c r="U311"/>
      <c r="V311"/>
      <c r="W311"/>
      <c r="X311"/>
      <c r="Y311"/>
      <c r="Z311"/>
      <c r="AA311"/>
    </row>
    <row r="312" spans="4:27" ht="15.75" customHeight="1">
      <c r="D312"/>
      <c r="E312"/>
      <c r="F312"/>
      <c r="R312"/>
      <c r="U312"/>
      <c r="V312"/>
      <c r="W312"/>
      <c r="X312"/>
      <c r="Y312"/>
      <c r="Z312"/>
      <c r="AA312"/>
    </row>
    <row r="313" spans="4:27" ht="15.75" customHeight="1">
      <c r="D313"/>
      <c r="E313"/>
      <c r="F313"/>
      <c r="R313"/>
      <c r="U313"/>
      <c r="V313"/>
      <c r="W313"/>
      <c r="X313"/>
      <c r="Y313"/>
      <c r="Z313"/>
      <c r="AA313"/>
    </row>
    <row r="314" spans="4:27" ht="15.75" customHeight="1">
      <c r="D314"/>
      <c r="E314"/>
      <c r="F314"/>
      <c r="R314"/>
      <c r="U314"/>
      <c r="V314"/>
      <c r="W314"/>
      <c r="X314"/>
      <c r="Y314"/>
      <c r="Z314"/>
      <c r="AA314"/>
    </row>
    <row r="315" spans="4:27" ht="15.75" customHeight="1">
      <c r="D315"/>
      <c r="E315"/>
      <c r="F315"/>
      <c r="R315"/>
      <c r="U315"/>
      <c r="V315"/>
      <c r="W315"/>
      <c r="X315"/>
      <c r="Y315"/>
      <c r="Z315"/>
      <c r="AA315"/>
    </row>
    <row r="316" spans="4:27" ht="15.75" customHeight="1">
      <c r="D316"/>
      <c r="E316"/>
      <c r="F316"/>
      <c r="R316"/>
      <c r="U316"/>
      <c r="V316"/>
      <c r="W316"/>
      <c r="X316"/>
      <c r="Y316"/>
      <c r="Z316"/>
      <c r="AA316"/>
    </row>
  </sheetData>
  <sheetProtection/>
  <mergeCells count="8">
    <mergeCell ref="AE2:AK2"/>
    <mergeCell ref="A77:D77"/>
    <mergeCell ref="A78:D78"/>
    <mergeCell ref="A79:D79"/>
    <mergeCell ref="A2:D3"/>
    <mergeCell ref="F2:F3"/>
    <mergeCell ref="G2:Q2"/>
    <mergeCell ref="S2:AB2"/>
  </mergeCells>
  <printOptions/>
  <pageMargins left="0.75" right="0.75" top="1" bottom="1" header="0.5" footer="0.5"/>
  <pageSetup fitToHeight="0" fitToWidth="1" horizontalDpi="600" verticalDpi="600" orientation="landscape" paperSize="9" scale="2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J274"/>
  <sheetViews>
    <sheetView zoomScalePageLayoutView="0" workbookViewId="0" topLeftCell="A1">
      <pane ySplit="3195" topLeftCell="A21" activePane="bottomLeft" state="split"/>
      <selection pane="topLeft" activeCell="D44" sqref="D44"/>
      <selection pane="bottomLeft" activeCell="F22" sqref="F22"/>
    </sheetView>
  </sheetViews>
  <sheetFormatPr defaultColWidth="9.140625" defaultRowHeight="12.75"/>
  <cols>
    <col min="2" max="2" width="0" style="0" hidden="1" customWidth="1"/>
    <col min="4" max="4" width="40.00390625" style="51" customWidth="1"/>
    <col min="5" max="5" width="6.28125" style="51" hidden="1" customWidth="1"/>
    <col min="6" max="6" width="9.421875" style="40" customWidth="1"/>
    <col min="7" max="7" width="16.140625" style="0" bestFit="1" customWidth="1"/>
    <col min="8" max="8" width="13.140625" style="0" bestFit="1" customWidth="1"/>
    <col min="9" max="9" width="14.8515625" style="0" bestFit="1" customWidth="1"/>
    <col min="10" max="10" width="15.421875" style="0" bestFit="1" customWidth="1"/>
    <col min="11" max="11" width="14.8515625" style="0" bestFit="1" customWidth="1"/>
    <col min="12" max="12" width="14.421875" style="0" bestFit="1" customWidth="1"/>
    <col min="13" max="14" width="15.421875" style="0" bestFit="1" customWidth="1"/>
    <col min="15" max="15" width="15.421875" style="0" customWidth="1"/>
    <col min="16" max="16" width="13.421875" style="0" bestFit="1" customWidth="1"/>
    <col min="17" max="17" width="15.8515625" style="0" customWidth="1"/>
    <col min="18" max="18" width="4.140625" style="52" customWidth="1"/>
    <col min="19" max="19" width="16.57421875" style="0" customWidth="1"/>
    <col min="20" max="20" width="14.8515625" style="0" customWidth="1"/>
    <col min="21" max="27" width="14.8515625" style="47" customWidth="1"/>
    <col min="28" max="28" width="17.140625" style="0" customWidth="1"/>
    <col min="29" max="29" width="15.421875" style="0" customWidth="1"/>
    <col min="30" max="30" width="3.28125" style="0" customWidth="1"/>
    <col min="31" max="31" width="17.7109375" style="0" bestFit="1" customWidth="1"/>
    <col min="32" max="34" width="16.140625" style="0" customWidth="1"/>
    <col min="35" max="35" width="17.140625" style="0" customWidth="1"/>
    <col min="36" max="36" width="16.140625" style="0" customWidth="1"/>
    <col min="37" max="37" width="17.8515625" style="0" customWidth="1"/>
    <col min="38" max="38" width="15.57421875" style="0" customWidth="1"/>
  </cols>
  <sheetData>
    <row r="1" spans="4:18" s="47" customFormat="1" ht="19.5" customHeight="1">
      <c r="D1" s="64"/>
      <c r="E1" s="64"/>
      <c r="F1" s="73"/>
      <c r="R1" s="52"/>
    </row>
    <row r="2" spans="1:28" s="33" customFormat="1" ht="19.5" customHeight="1">
      <c r="A2" s="196"/>
      <c r="B2" s="196"/>
      <c r="C2" s="196"/>
      <c r="D2" s="196"/>
      <c r="E2" s="95"/>
      <c r="F2" s="95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1:140" s="5" customFormat="1" ht="20.25" customHeight="1">
      <c r="A3" s="183" t="s">
        <v>334</v>
      </c>
      <c r="B3" s="184"/>
      <c r="C3" s="184"/>
      <c r="D3" s="184"/>
      <c r="F3" s="181" t="s">
        <v>443</v>
      </c>
      <c r="G3" s="188" t="s">
        <v>253</v>
      </c>
      <c r="H3" s="205"/>
      <c r="I3" s="205"/>
      <c r="J3" s="205"/>
      <c r="K3" s="205"/>
      <c r="L3" s="205"/>
      <c r="M3" s="205"/>
      <c r="N3" s="205"/>
      <c r="O3" s="205"/>
      <c r="P3" s="205"/>
      <c r="Q3" s="206"/>
      <c r="R3" s="24"/>
      <c r="S3" s="188" t="s">
        <v>258</v>
      </c>
      <c r="T3" s="207"/>
      <c r="U3" s="207"/>
      <c r="V3" s="207"/>
      <c r="W3" s="207"/>
      <c r="X3" s="207"/>
      <c r="Y3" s="207"/>
      <c r="Z3" s="207"/>
      <c r="AA3" s="207"/>
      <c r="AB3" s="208"/>
      <c r="AC3" s="15"/>
      <c r="AD3" s="3"/>
      <c r="AE3" s="178" t="s">
        <v>269</v>
      </c>
      <c r="AF3" s="204"/>
      <c r="AG3" s="204"/>
      <c r="AH3" s="204"/>
      <c r="AI3" s="194"/>
      <c r="AJ3" s="204"/>
      <c r="AK3" s="195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</row>
    <row r="4" spans="1:140" s="5" customFormat="1" ht="91.5" customHeight="1">
      <c r="A4" s="185"/>
      <c r="B4" s="186"/>
      <c r="C4" s="186"/>
      <c r="D4" s="186"/>
      <c r="F4" s="182"/>
      <c r="G4" s="18" t="s">
        <v>246</v>
      </c>
      <c r="H4" s="16" t="s">
        <v>247</v>
      </c>
      <c r="I4" s="16" t="s">
        <v>248</v>
      </c>
      <c r="J4" s="16" t="s">
        <v>249</v>
      </c>
      <c r="K4" s="44" t="s">
        <v>261</v>
      </c>
      <c r="L4" s="16" t="s">
        <v>250</v>
      </c>
      <c r="M4" s="16" t="s">
        <v>0</v>
      </c>
      <c r="N4" s="16" t="s">
        <v>251</v>
      </c>
      <c r="O4" s="16" t="s">
        <v>252</v>
      </c>
      <c r="P4" s="23" t="s">
        <v>285</v>
      </c>
      <c r="Q4" s="58" t="s">
        <v>1</v>
      </c>
      <c r="R4" s="25"/>
      <c r="S4" s="16" t="s">
        <v>254</v>
      </c>
      <c r="T4" s="34" t="s">
        <v>255</v>
      </c>
      <c r="U4" s="57" t="s">
        <v>306</v>
      </c>
      <c r="V4" s="57" t="s">
        <v>307</v>
      </c>
      <c r="W4" s="17" t="s">
        <v>2</v>
      </c>
      <c r="X4" s="17" t="s">
        <v>256</v>
      </c>
      <c r="Y4" s="17" t="s">
        <v>308</v>
      </c>
      <c r="Z4" s="57" t="s">
        <v>309</v>
      </c>
      <c r="AA4" s="17" t="s">
        <v>257</v>
      </c>
      <c r="AB4" s="26" t="s">
        <v>260</v>
      </c>
      <c r="AC4" s="22" t="s">
        <v>259</v>
      </c>
      <c r="AD4" s="3"/>
      <c r="AE4" s="16" t="s">
        <v>262</v>
      </c>
      <c r="AF4" s="16" t="s">
        <v>263</v>
      </c>
      <c r="AG4" s="16" t="s">
        <v>264</v>
      </c>
      <c r="AH4" s="16" t="s">
        <v>265</v>
      </c>
      <c r="AI4" s="60" t="s">
        <v>268</v>
      </c>
      <c r="AJ4" s="34" t="s">
        <v>266</v>
      </c>
      <c r="AK4" s="60" t="s">
        <v>267</v>
      </c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</row>
    <row r="5" spans="1:38" ht="14.25" customHeight="1">
      <c r="A5" s="4">
        <v>1</v>
      </c>
      <c r="B5" s="43" t="s">
        <v>315</v>
      </c>
      <c r="C5" s="43">
        <v>9365</v>
      </c>
      <c r="D5" s="65" t="s">
        <v>69</v>
      </c>
      <c r="E5" s="153">
        <f>IF(F5="Y",1," ")</f>
        <v>1</v>
      </c>
      <c r="F5" s="66" t="s">
        <v>326</v>
      </c>
      <c r="G5" s="74">
        <v>138578</v>
      </c>
      <c r="H5" s="66">
        <v>2851</v>
      </c>
      <c r="I5" s="66">
        <v>12827</v>
      </c>
      <c r="J5" s="66">
        <v>22931</v>
      </c>
      <c r="K5" s="66"/>
      <c r="L5" s="66">
        <v>44905</v>
      </c>
      <c r="M5" s="66">
        <v>14041</v>
      </c>
      <c r="N5" s="66">
        <v>3777</v>
      </c>
      <c r="O5" s="66">
        <v>0</v>
      </c>
      <c r="P5" s="66"/>
      <c r="Q5" s="67">
        <f aca="true" t="shared" si="0" ref="Q5:Q33">SUM(G5:P5)</f>
        <v>239910</v>
      </c>
      <c r="R5" s="10"/>
      <c r="S5" s="66"/>
      <c r="T5" s="66">
        <v>0</v>
      </c>
      <c r="U5" s="66">
        <v>15441</v>
      </c>
      <c r="V5" s="66"/>
      <c r="W5" s="66">
        <v>25898</v>
      </c>
      <c r="X5" s="66">
        <v>32543</v>
      </c>
      <c r="Y5" s="66">
        <v>10778</v>
      </c>
      <c r="Z5" s="66">
        <v>2595</v>
      </c>
      <c r="AA5" s="66"/>
      <c r="AB5" s="48">
        <f aca="true" t="shared" si="1" ref="AB5:AB33">SUM(S5:AA5)</f>
        <v>87255</v>
      </c>
      <c r="AC5" s="46">
        <f aca="true" t="shared" si="2" ref="AC5:AC34">+Q5-AB5</f>
        <v>152655</v>
      </c>
      <c r="AD5" s="41"/>
      <c r="AE5" s="66">
        <v>1830000</v>
      </c>
      <c r="AF5" s="66">
        <v>15926</v>
      </c>
      <c r="AG5" s="66">
        <v>420219</v>
      </c>
      <c r="AH5" s="66"/>
      <c r="AI5" s="62">
        <f aca="true" t="shared" si="3" ref="AI5:AI33">SUM(AE5:AH5)</f>
        <v>2266145</v>
      </c>
      <c r="AJ5" s="66">
        <v>7442</v>
      </c>
      <c r="AK5" s="62">
        <f aca="true" t="shared" si="4" ref="AK5:AK33">+AI5-AJ5</f>
        <v>2258703</v>
      </c>
      <c r="AL5" s="41"/>
    </row>
    <row r="6" spans="1:38" ht="14.25" customHeight="1">
      <c r="A6" s="4">
        <f aca="true" t="shared" si="5" ref="A6:A33">+A5+1</f>
        <v>2</v>
      </c>
      <c r="B6" s="43" t="s">
        <v>315</v>
      </c>
      <c r="C6" s="43">
        <v>9367</v>
      </c>
      <c r="D6" s="65" t="s">
        <v>70</v>
      </c>
      <c r="E6" s="153">
        <f aca="true" t="shared" si="6" ref="E6:E34">IF(F6="Y",1," ")</f>
        <v>1</v>
      </c>
      <c r="F6" s="66" t="s">
        <v>326</v>
      </c>
      <c r="G6" s="74">
        <v>35750</v>
      </c>
      <c r="H6" s="66">
        <v>0</v>
      </c>
      <c r="I6" s="66">
        <v>1970</v>
      </c>
      <c r="J6" s="66">
        <v>0</v>
      </c>
      <c r="K6" s="66">
        <v>2624</v>
      </c>
      <c r="L6" s="66">
        <v>0</v>
      </c>
      <c r="M6" s="66">
        <v>25100</v>
      </c>
      <c r="N6" s="66">
        <v>489</v>
      </c>
      <c r="O6" s="66">
        <v>5251</v>
      </c>
      <c r="P6" s="66">
        <v>0</v>
      </c>
      <c r="Q6" s="67">
        <f t="shared" si="0"/>
        <v>71184</v>
      </c>
      <c r="R6" s="10"/>
      <c r="S6" s="66">
        <v>0</v>
      </c>
      <c r="T6" s="66">
        <v>0</v>
      </c>
      <c r="U6" s="66">
        <v>0</v>
      </c>
      <c r="V6" s="66">
        <v>2594</v>
      </c>
      <c r="W6" s="66">
        <v>18796</v>
      </c>
      <c r="X6" s="66">
        <v>47973</v>
      </c>
      <c r="Y6" s="66">
        <v>0</v>
      </c>
      <c r="Z6" s="66">
        <v>0</v>
      </c>
      <c r="AA6" s="66">
        <v>651</v>
      </c>
      <c r="AB6" s="48">
        <f t="shared" si="1"/>
        <v>70014</v>
      </c>
      <c r="AC6" s="46">
        <f t="shared" si="2"/>
        <v>1170</v>
      </c>
      <c r="AD6" s="41"/>
      <c r="AE6" s="66">
        <v>549000</v>
      </c>
      <c r="AF6" s="66">
        <v>0</v>
      </c>
      <c r="AG6" s="66">
        <v>26296</v>
      </c>
      <c r="AH6" s="66">
        <v>0</v>
      </c>
      <c r="AI6" s="62">
        <f t="shared" si="3"/>
        <v>575296</v>
      </c>
      <c r="AJ6" s="66">
        <v>707</v>
      </c>
      <c r="AK6" s="62">
        <f t="shared" si="4"/>
        <v>574589</v>
      </c>
      <c r="AL6" s="41"/>
    </row>
    <row r="7" spans="1:38" ht="14.25" customHeight="1">
      <c r="A7" s="4">
        <f t="shared" si="5"/>
        <v>3</v>
      </c>
      <c r="B7" s="43" t="s">
        <v>315</v>
      </c>
      <c r="C7" s="43">
        <v>9368</v>
      </c>
      <c r="D7" s="65" t="s">
        <v>71</v>
      </c>
      <c r="E7" s="153">
        <f t="shared" si="6"/>
        <v>1</v>
      </c>
      <c r="F7" s="66" t="s">
        <v>326</v>
      </c>
      <c r="G7" s="74">
        <v>37399</v>
      </c>
      <c r="H7" s="66">
        <v>0</v>
      </c>
      <c r="I7" s="66">
        <v>0</v>
      </c>
      <c r="J7" s="66">
        <v>0</v>
      </c>
      <c r="K7" s="66">
        <v>0</v>
      </c>
      <c r="L7" s="66">
        <v>323961</v>
      </c>
      <c r="M7" s="66">
        <v>26043</v>
      </c>
      <c r="N7" s="66">
        <v>13995</v>
      </c>
      <c r="O7" s="66">
        <v>21736</v>
      </c>
      <c r="P7" s="66"/>
      <c r="Q7" s="67">
        <f t="shared" si="0"/>
        <v>423134</v>
      </c>
      <c r="R7" s="10"/>
      <c r="S7" s="66">
        <v>34629</v>
      </c>
      <c r="T7" s="66"/>
      <c r="U7" s="66">
        <v>3395</v>
      </c>
      <c r="V7" s="66">
        <v>787</v>
      </c>
      <c r="W7" s="66">
        <v>34270</v>
      </c>
      <c r="X7" s="66">
        <v>29943</v>
      </c>
      <c r="Y7" s="66"/>
      <c r="Z7" s="66">
        <v>0</v>
      </c>
      <c r="AA7" s="66">
        <v>0</v>
      </c>
      <c r="AB7" s="48">
        <f t="shared" si="1"/>
        <v>103024</v>
      </c>
      <c r="AC7" s="46">
        <f t="shared" si="2"/>
        <v>320110</v>
      </c>
      <c r="AD7" s="41"/>
      <c r="AE7" s="66">
        <v>1240000</v>
      </c>
      <c r="AF7" s="66">
        <v>0</v>
      </c>
      <c r="AG7" s="66">
        <v>376601</v>
      </c>
      <c r="AH7" s="66">
        <v>0</v>
      </c>
      <c r="AI7" s="62">
        <f t="shared" si="3"/>
        <v>1616601</v>
      </c>
      <c r="AJ7" s="66">
        <v>1996</v>
      </c>
      <c r="AK7" s="62">
        <f t="shared" si="4"/>
        <v>1614605</v>
      </c>
      <c r="AL7" s="41"/>
    </row>
    <row r="8" spans="1:38" ht="14.25" customHeight="1">
      <c r="A8" s="4">
        <f t="shared" si="5"/>
        <v>4</v>
      </c>
      <c r="B8" s="43" t="s">
        <v>315</v>
      </c>
      <c r="C8" s="43">
        <v>9376</v>
      </c>
      <c r="D8" s="65" t="s">
        <v>72</v>
      </c>
      <c r="E8" s="153">
        <f t="shared" si="6"/>
        <v>1</v>
      </c>
      <c r="F8" s="66" t="s">
        <v>326</v>
      </c>
      <c r="G8" s="74">
        <v>39284</v>
      </c>
      <c r="H8" s="66">
        <v>598</v>
      </c>
      <c r="I8" s="66">
        <v>0</v>
      </c>
      <c r="J8" s="66">
        <v>0</v>
      </c>
      <c r="K8" s="66">
        <v>0</v>
      </c>
      <c r="L8" s="66"/>
      <c r="M8" s="66">
        <v>9348</v>
      </c>
      <c r="N8" s="66">
        <v>5401</v>
      </c>
      <c r="O8" s="66">
        <v>5237</v>
      </c>
      <c r="P8" s="66">
        <v>2340</v>
      </c>
      <c r="Q8" s="67">
        <f t="shared" si="0"/>
        <v>62208</v>
      </c>
      <c r="R8" s="10"/>
      <c r="S8" s="66">
        <v>0</v>
      </c>
      <c r="T8" s="66">
        <v>0</v>
      </c>
      <c r="U8" s="66">
        <v>38224</v>
      </c>
      <c r="V8" s="66">
        <v>0</v>
      </c>
      <c r="W8" s="66">
        <v>10524</v>
      </c>
      <c r="X8" s="66">
        <v>11258</v>
      </c>
      <c r="Y8" s="66">
        <v>0</v>
      </c>
      <c r="Z8" s="66">
        <v>0</v>
      </c>
      <c r="AA8" s="66">
        <v>65</v>
      </c>
      <c r="AB8" s="48">
        <f t="shared" si="1"/>
        <v>60071</v>
      </c>
      <c r="AC8" s="46">
        <f t="shared" si="2"/>
        <v>2137</v>
      </c>
      <c r="AD8" s="41"/>
      <c r="AE8" s="66">
        <v>1234000</v>
      </c>
      <c r="AF8" s="66">
        <v>103000</v>
      </c>
      <c r="AG8" s="66">
        <v>134665</v>
      </c>
      <c r="AH8" s="66">
        <v>0</v>
      </c>
      <c r="AI8" s="62">
        <f t="shared" si="3"/>
        <v>1471665</v>
      </c>
      <c r="AJ8" s="66">
        <v>978</v>
      </c>
      <c r="AK8" s="62">
        <f t="shared" si="4"/>
        <v>1470687</v>
      </c>
      <c r="AL8" s="41"/>
    </row>
    <row r="9" spans="1:38" ht="14.25" customHeight="1">
      <c r="A9" s="4">
        <f t="shared" si="5"/>
        <v>5</v>
      </c>
      <c r="B9" s="43" t="s">
        <v>315</v>
      </c>
      <c r="C9" s="43">
        <v>9369</v>
      </c>
      <c r="D9" s="65" t="s">
        <v>73</v>
      </c>
      <c r="E9" s="153">
        <f t="shared" si="6"/>
        <v>1</v>
      </c>
      <c r="F9" s="66" t="s">
        <v>326</v>
      </c>
      <c r="G9" s="74">
        <v>223389</v>
      </c>
      <c r="H9" s="66">
        <v>1745</v>
      </c>
      <c r="I9" s="66"/>
      <c r="J9" s="66">
        <v>0</v>
      </c>
      <c r="K9" s="66">
        <v>30000</v>
      </c>
      <c r="L9" s="66">
        <v>0</v>
      </c>
      <c r="M9" s="66">
        <v>60726</v>
      </c>
      <c r="N9" s="66">
        <v>9031</v>
      </c>
      <c r="O9" s="66">
        <v>6682</v>
      </c>
      <c r="P9" s="66">
        <v>0</v>
      </c>
      <c r="Q9" s="67">
        <f t="shared" si="0"/>
        <v>331573</v>
      </c>
      <c r="R9" s="10"/>
      <c r="S9" s="66">
        <v>104207</v>
      </c>
      <c r="T9" s="66">
        <v>36730</v>
      </c>
      <c r="U9" s="66">
        <v>4287</v>
      </c>
      <c r="V9" s="66">
        <v>91089</v>
      </c>
      <c r="W9" s="66">
        <v>24800</v>
      </c>
      <c r="X9" s="66">
        <v>59600</v>
      </c>
      <c r="Y9" s="66">
        <v>1745</v>
      </c>
      <c r="Z9" s="66">
        <v>0</v>
      </c>
      <c r="AA9" s="66">
        <v>0</v>
      </c>
      <c r="AB9" s="48">
        <f t="shared" si="1"/>
        <v>322458</v>
      </c>
      <c r="AC9" s="46">
        <f t="shared" si="2"/>
        <v>9115</v>
      </c>
      <c r="AD9" s="41"/>
      <c r="AE9" s="66">
        <v>5628000</v>
      </c>
      <c r="AF9" s="66">
        <v>949074</v>
      </c>
      <c r="AG9" s="66">
        <v>225333</v>
      </c>
      <c r="AH9" s="66">
        <v>10397</v>
      </c>
      <c r="AI9" s="62">
        <f t="shared" si="3"/>
        <v>6812804</v>
      </c>
      <c r="AJ9" s="66">
        <v>188048</v>
      </c>
      <c r="AK9" s="62">
        <f t="shared" si="4"/>
        <v>6624756</v>
      </c>
      <c r="AL9" s="41"/>
    </row>
    <row r="10" spans="1:38" ht="14.25" customHeight="1">
      <c r="A10" s="4">
        <f t="shared" si="5"/>
        <v>6</v>
      </c>
      <c r="B10" s="43" t="s">
        <v>315</v>
      </c>
      <c r="C10" s="43">
        <v>9393</v>
      </c>
      <c r="D10" s="65" t="s">
        <v>74</v>
      </c>
      <c r="E10" s="153" t="str">
        <f t="shared" si="6"/>
        <v> </v>
      </c>
      <c r="F10" s="66" t="s">
        <v>327</v>
      </c>
      <c r="G10" s="74">
        <v>27654</v>
      </c>
      <c r="H10" s="66">
        <v>200</v>
      </c>
      <c r="I10" s="66">
        <v>0</v>
      </c>
      <c r="J10" s="66">
        <v>1304</v>
      </c>
      <c r="K10" s="66">
        <v>0</v>
      </c>
      <c r="L10" s="66">
        <v>0</v>
      </c>
      <c r="M10" s="66">
        <v>9735</v>
      </c>
      <c r="N10" s="66">
        <v>3062</v>
      </c>
      <c r="O10" s="66">
        <v>7914</v>
      </c>
      <c r="P10" s="66">
        <v>0</v>
      </c>
      <c r="Q10" s="67">
        <f t="shared" si="0"/>
        <v>49869</v>
      </c>
      <c r="R10" s="10"/>
      <c r="S10" s="66">
        <v>1717</v>
      </c>
      <c r="T10" s="66">
        <v>0</v>
      </c>
      <c r="U10" s="66">
        <v>2742</v>
      </c>
      <c r="V10" s="66">
        <v>2718</v>
      </c>
      <c r="W10" s="66">
        <v>18966</v>
      </c>
      <c r="X10" s="66">
        <v>5002</v>
      </c>
      <c r="Y10" s="66">
        <v>750</v>
      </c>
      <c r="Z10" s="66">
        <v>950</v>
      </c>
      <c r="AA10" s="66">
        <v>11240</v>
      </c>
      <c r="AB10" s="48">
        <f t="shared" si="1"/>
        <v>44085</v>
      </c>
      <c r="AC10" s="46">
        <f t="shared" si="2"/>
        <v>5784</v>
      </c>
      <c r="AD10" s="41"/>
      <c r="AE10" s="66">
        <v>0</v>
      </c>
      <c r="AF10" s="66">
        <v>0</v>
      </c>
      <c r="AG10" s="66">
        <v>0</v>
      </c>
      <c r="AH10" s="66">
        <v>0</v>
      </c>
      <c r="AI10" s="62">
        <f t="shared" si="3"/>
        <v>0</v>
      </c>
      <c r="AJ10" s="66">
        <v>0</v>
      </c>
      <c r="AK10" s="62">
        <f t="shared" si="4"/>
        <v>0</v>
      </c>
      <c r="AL10" s="41"/>
    </row>
    <row r="11" spans="1:38" ht="14.25" customHeight="1">
      <c r="A11" s="4">
        <f t="shared" si="5"/>
        <v>7</v>
      </c>
      <c r="B11" s="43" t="s">
        <v>315</v>
      </c>
      <c r="C11" s="43">
        <v>9396</v>
      </c>
      <c r="D11" s="65" t="s">
        <v>85</v>
      </c>
      <c r="E11" s="153">
        <f t="shared" si="6"/>
        <v>1</v>
      </c>
      <c r="F11" s="66" t="s">
        <v>326</v>
      </c>
      <c r="G11" s="74">
        <v>124898</v>
      </c>
      <c r="H11" s="66">
        <v>853</v>
      </c>
      <c r="I11" s="66"/>
      <c r="J11" s="66">
        <v>0</v>
      </c>
      <c r="K11" s="66">
        <v>23210</v>
      </c>
      <c r="L11" s="66">
        <v>0</v>
      </c>
      <c r="M11" s="66"/>
      <c r="N11" s="66"/>
      <c r="O11" s="66"/>
      <c r="P11" s="66"/>
      <c r="Q11" s="67">
        <f t="shared" si="0"/>
        <v>148961</v>
      </c>
      <c r="R11" s="10"/>
      <c r="S11" s="66">
        <v>82259</v>
      </c>
      <c r="T11" s="66"/>
      <c r="U11" s="66">
        <v>0</v>
      </c>
      <c r="V11" s="66"/>
      <c r="W11" s="66">
        <v>28170</v>
      </c>
      <c r="X11" s="66">
        <v>66099</v>
      </c>
      <c r="Y11" s="66">
        <v>300</v>
      </c>
      <c r="Z11" s="66">
        <v>4400</v>
      </c>
      <c r="AA11" s="66">
        <v>1399</v>
      </c>
      <c r="AB11" s="48">
        <f t="shared" si="1"/>
        <v>182627</v>
      </c>
      <c r="AC11" s="46">
        <f t="shared" si="2"/>
        <v>-33666</v>
      </c>
      <c r="AD11" s="41"/>
      <c r="AE11" s="66">
        <v>1882359</v>
      </c>
      <c r="AF11" s="66"/>
      <c r="AG11" s="66">
        <v>29254</v>
      </c>
      <c r="AH11" s="66"/>
      <c r="AI11" s="62">
        <f t="shared" si="3"/>
        <v>1911613</v>
      </c>
      <c r="AJ11" s="66">
        <v>154174</v>
      </c>
      <c r="AK11" s="62">
        <f t="shared" si="4"/>
        <v>1757439</v>
      </c>
      <c r="AL11" s="41"/>
    </row>
    <row r="12" spans="1:38" ht="14.25" customHeight="1">
      <c r="A12" s="4">
        <f t="shared" si="5"/>
        <v>8</v>
      </c>
      <c r="B12" s="43" t="s">
        <v>315</v>
      </c>
      <c r="C12" s="43">
        <v>9397</v>
      </c>
      <c r="D12" s="65" t="s">
        <v>83</v>
      </c>
      <c r="E12" s="153">
        <f t="shared" si="6"/>
        <v>1</v>
      </c>
      <c r="F12" s="143" t="s">
        <v>326</v>
      </c>
      <c r="G12" s="74">
        <v>15973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919</v>
      </c>
      <c r="N12" s="66">
        <v>2369</v>
      </c>
      <c r="O12" s="66">
        <v>0</v>
      </c>
      <c r="P12" s="66"/>
      <c r="Q12" s="67">
        <f t="shared" si="0"/>
        <v>19261</v>
      </c>
      <c r="R12" s="10"/>
      <c r="S12" s="66"/>
      <c r="T12" s="66">
        <v>0</v>
      </c>
      <c r="U12" s="66">
        <v>6600</v>
      </c>
      <c r="V12" s="66">
        <v>0</v>
      </c>
      <c r="W12" s="66"/>
      <c r="X12" s="66">
        <v>1408</v>
      </c>
      <c r="Y12" s="66">
        <v>2150</v>
      </c>
      <c r="Z12" s="66">
        <v>2500</v>
      </c>
      <c r="AA12" s="66">
        <v>1710</v>
      </c>
      <c r="AB12" s="48">
        <f t="shared" si="1"/>
        <v>14368</v>
      </c>
      <c r="AC12" s="46">
        <f t="shared" si="2"/>
        <v>4893</v>
      </c>
      <c r="AD12" s="41"/>
      <c r="AE12" s="66">
        <v>204000</v>
      </c>
      <c r="AF12" s="66">
        <v>0</v>
      </c>
      <c r="AG12" s="66">
        <v>80829</v>
      </c>
      <c r="AH12" s="66">
        <v>0</v>
      </c>
      <c r="AI12" s="62">
        <f t="shared" si="3"/>
        <v>284829</v>
      </c>
      <c r="AJ12" s="66">
        <v>0</v>
      </c>
      <c r="AK12" s="62">
        <f t="shared" si="4"/>
        <v>284829</v>
      </c>
      <c r="AL12" s="41"/>
    </row>
    <row r="13" spans="1:38" ht="14.25" customHeight="1">
      <c r="A13" s="4">
        <f t="shared" si="5"/>
        <v>9</v>
      </c>
      <c r="B13" s="43" t="s">
        <v>315</v>
      </c>
      <c r="C13" s="43">
        <v>9373</v>
      </c>
      <c r="D13" s="65" t="s">
        <v>75</v>
      </c>
      <c r="E13" s="153">
        <f t="shared" si="6"/>
        <v>1</v>
      </c>
      <c r="F13" s="143" t="s">
        <v>326</v>
      </c>
      <c r="G13" s="74">
        <v>12805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13381</v>
      </c>
      <c r="N13" s="66">
        <v>2168</v>
      </c>
      <c r="O13" s="66">
        <v>0</v>
      </c>
      <c r="P13" s="66">
        <v>0</v>
      </c>
      <c r="Q13" s="67">
        <f t="shared" si="0"/>
        <v>28354</v>
      </c>
      <c r="R13" s="10"/>
      <c r="S13" s="66">
        <v>16258</v>
      </c>
      <c r="T13" s="66">
        <v>0</v>
      </c>
      <c r="U13" s="66">
        <v>2080</v>
      </c>
      <c r="V13" s="66">
        <v>500</v>
      </c>
      <c r="W13" s="66">
        <v>10572</v>
      </c>
      <c r="X13" s="66">
        <v>2428</v>
      </c>
      <c r="Y13" s="66">
        <v>100</v>
      </c>
      <c r="Z13" s="66">
        <v>0</v>
      </c>
      <c r="AA13" s="66">
        <v>15000</v>
      </c>
      <c r="AB13" s="48">
        <f t="shared" si="1"/>
        <v>46938</v>
      </c>
      <c r="AC13" s="46">
        <f t="shared" si="2"/>
        <v>-18584</v>
      </c>
      <c r="AD13" s="41"/>
      <c r="AE13" s="66">
        <v>0</v>
      </c>
      <c r="AF13" s="66">
        <v>0</v>
      </c>
      <c r="AG13" s="66">
        <v>62978</v>
      </c>
      <c r="AH13" s="66">
        <v>417</v>
      </c>
      <c r="AI13" s="62">
        <f t="shared" si="3"/>
        <v>63395</v>
      </c>
      <c r="AJ13" s="66">
        <v>2755</v>
      </c>
      <c r="AK13" s="62">
        <f t="shared" si="4"/>
        <v>60640</v>
      </c>
      <c r="AL13" s="41"/>
    </row>
    <row r="14" spans="1:38" ht="14.25" customHeight="1">
      <c r="A14" s="4">
        <f t="shared" si="5"/>
        <v>10</v>
      </c>
      <c r="B14" s="43" t="s">
        <v>315</v>
      </c>
      <c r="C14" s="43">
        <v>9375</v>
      </c>
      <c r="D14" s="65" t="s">
        <v>68</v>
      </c>
      <c r="E14" s="153">
        <f t="shared" si="6"/>
        <v>1</v>
      </c>
      <c r="F14" s="143" t="s">
        <v>326</v>
      </c>
      <c r="G14" s="74">
        <v>110503</v>
      </c>
      <c r="H14" s="66">
        <v>0</v>
      </c>
      <c r="I14" s="66"/>
      <c r="J14" s="66">
        <v>0</v>
      </c>
      <c r="K14" s="66">
        <v>0</v>
      </c>
      <c r="L14" s="66">
        <v>3958</v>
      </c>
      <c r="M14" s="66">
        <v>1502</v>
      </c>
      <c r="N14" s="66">
        <v>6349</v>
      </c>
      <c r="O14" s="66">
        <v>7932</v>
      </c>
      <c r="P14" s="66">
        <v>40156</v>
      </c>
      <c r="Q14" s="67">
        <f t="shared" si="0"/>
        <v>170400</v>
      </c>
      <c r="R14" s="10"/>
      <c r="S14" s="66">
        <v>61493</v>
      </c>
      <c r="T14" s="66"/>
      <c r="U14" s="66">
        <v>16424</v>
      </c>
      <c r="V14" s="66">
        <v>6236</v>
      </c>
      <c r="W14" s="66">
        <v>41574</v>
      </c>
      <c r="X14" s="66">
        <v>11975</v>
      </c>
      <c r="Y14" s="66">
        <v>954</v>
      </c>
      <c r="Z14" s="66">
        <v>1710</v>
      </c>
      <c r="AA14" s="66">
        <v>3490</v>
      </c>
      <c r="AB14" s="48">
        <f t="shared" si="1"/>
        <v>143856</v>
      </c>
      <c r="AC14" s="46">
        <f t="shared" si="2"/>
        <v>26544</v>
      </c>
      <c r="AD14" s="41"/>
      <c r="AE14" s="66">
        <v>1711635</v>
      </c>
      <c r="AF14" s="66">
        <v>40745</v>
      </c>
      <c r="AG14" s="66">
        <v>117430</v>
      </c>
      <c r="AH14" s="66">
        <v>0</v>
      </c>
      <c r="AI14" s="62">
        <f t="shared" si="3"/>
        <v>1869810</v>
      </c>
      <c r="AJ14" s="66">
        <v>102500</v>
      </c>
      <c r="AK14" s="62">
        <f t="shared" si="4"/>
        <v>1767310</v>
      </c>
      <c r="AL14" s="41"/>
    </row>
    <row r="15" spans="1:38" ht="14.25" customHeight="1">
      <c r="A15" s="4">
        <f t="shared" si="5"/>
        <v>11</v>
      </c>
      <c r="B15" s="43" t="s">
        <v>315</v>
      </c>
      <c r="C15" s="43">
        <v>9377</v>
      </c>
      <c r="D15" s="65" t="s">
        <v>274</v>
      </c>
      <c r="E15" s="153">
        <f t="shared" si="6"/>
        <v>1</v>
      </c>
      <c r="F15" s="66" t="s">
        <v>326</v>
      </c>
      <c r="G15" s="74">
        <v>91644</v>
      </c>
      <c r="H15" s="66">
        <v>0</v>
      </c>
      <c r="I15" s="66">
        <v>8989</v>
      </c>
      <c r="J15" s="66">
        <v>0</v>
      </c>
      <c r="K15" s="66">
        <v>0</v>
      </c>
      <c r="L15" s="66">
        <v>26500</v>
      </c>
      <c r="M15" s="66">
        <v>7509</v>
      </c>
      <c r="N15" s="66">
        <v>697</v>
      </c>
      <c r="O15" s="66">
        <v>18582</v>
      </c>
      <c r="P15" s="66">
        <v>569</v>
      </c>
      <c r="Q15" s="67">
        <f t="shared" si="0"/>
        <v>154490</v>
      </c>
      <c r="R15" s="10"/>
      <c r="S15" s="66">
        <v>58668</v>
      </c>
      <c r="T15" s="66">
        <v>0</v>
      </c>
      <c r="U15" s="66">
        <v>0</v>
      </c>
      <c r="V15" s="66">
        <v>10836</v>
      </c>
      <c r="W15" s="66">
        <v>26817</v>
      </c>
      <c r="X15" s="66">
        <v>20027</v>
      </c>
      <c r="Y15" s="66">
        <v>8929</v>
      </c>
      <c r="Z15" s="66">
        <v>0</v>
      </c>
      <c r="AA15" s="66">
        <v>0</v>
      </c>
      <c r="AB15" s="48">
        <f t="shared" si="1"/>
        <v>125277</v>
      </c>
      <c r="AC15" s="46">
        <f t="shared" si="2"/>
        <v>29213</v>
      </c>
      <c r="AD15" s="41"/>
      <c r="AE15" s="66">
        <v>1765000</v>
      </c>
      <c r="AF15" s="66">
        <v>0</v>
      </c>
      <c r="AG15" s="66">
        <v>72753</v>
      </c>
      <c r="AH15" s="66">
        <v>1517</v>
      </c>
      <c r="AI15" s="62">
        <f t="shared" si="3"/>
        <v>1839270</v>
      </c>
      <c r="AJ15" s="66">
        <v>3111</v>
      </c>
      <c r="AK15" s="62">
        <f t="shared" si="4"/>
        <v>1836159</v>
      </c>
      <c r="AL15" s="41"/>
    </row>
    <row r="16" spans="1:38" ht="14.25" customHeight="1">
      <c r="A16" s="4">
        <f t="shared" si="5"/>
        <v>12</v>
      </c>
      <c r="B16" s="43" t="s">
        <v>315</v>
      </c>
      <c r="C16" s="43">
        <v>9398</v>
      </c>
      <c r="D16" s="65" t="s">
        <v>86</v>
      </c>
      <c r="E16" s="153" t="str">
        <f t="shared" si="6"/>
        <v> </v>
      </c>
      <c r="F16" s="66" t="s">
        <v>327</v>
      </c>
      <c r="G16" s="74">
        <v>368103</v>
      </c>
      <c r="H16" s="66">
        <v>2433</v>
      </c>
      <c r="I16" s="66">
        <v>15968</v>
      </c>
      <c r="J16" s="66">
        <v>0</v>
      </c>
      <c r="K16" s="66">
        <v>5000</v>
      </c>
      <c r="L16" s="66">
        <v>105000</v>
      </c>
      <c r="M16" s="66">
        <v>17336</v>
      </c>
      <c r="N16" s="66">
        <v>51517</v>
      </c>
      <c r="O16" s="66">
        <v>50934</v>
      </c>
      <c r="P16" s="66">
        <v>41007</v>
      </c>
      <c r="Q16" s="67">
        <f t="shared" si="0"/>
        <v>657298</v>
      </c>
      <c r="R16" s="10"/>
      <c r="S16" s="66">
        <v>124667</v>
      </c>
      <c r="T16" s="66">
        <v>45825</v>
      </c>
      <c r="U16" s="66">
        <v>0</v>
      </c>
      <c r="V16" s="66">
        <v>169297</v>
      </c>
      <c r="W16" s="66">
        <v>48356</v>
      </c>
      <c r="X16" s="66">
        <v>73345</v>
      </c>
      <c r="Y16" s="66">
        <v>28737</v>
      </c>
      <c r="Z16" s="66">
        <v>0</v>
      </c>
      <c r="AA16" s="66">
        <v>37375</v>
      </c>
      <c r="AB16" s="48">
        <f t="shared" si="1"/>
        <v>527602</v>
      </c>
      <c r="AC16" s="46">
        <f t="shared" si="2"/>
        <v>129696</v>
      </c>
      <c r="AD16" s="41"/>
      <c r="AE16" s="66">
        <v>2895000</v>
      </c>
      <c r="AF16" s="66">
        <v>0</v>
      </c>
      <c r="AG16" s="66">
        <v>915895</v>
      </c>
      <c r="AH16" s="66">
        <v>0</v>
      </c>
      <c r="AI16" s="62">
        <f t="shared" si="3"/>
        <v>3810895</v>
      </c>
      <c r="AJ16" s="66">
        <v>1017</v>
      </c>
      <c r="AK16" s="62">
        <f t="shared" si="4"/>
        <v>3809878</v>
      </c>
      <c r="AL16" s="41"/>
    </row>
    <row r="17" spans="1:38" ht="14.25" customHeight="1">
      <c r="A17" s="4">
        <f t="shared" si="5"/>
        <v>13</v>
      </c>
      <c r="B17" s="43" t="s">
        <v>315</v>
      </c>
      <c r="C17" s="43">
        <v>9407</v>
      </c>
      <c r="D17" s="65" t="s">
        <v>87</v>
      </c>
      <c r="E17" s="153" t="str">
        <f t="shared" si="6"/>
        <v> </v>
      </c>
      <c r="F17" s="66" t="s">
        <v>327</v>
      </c>
      <c r="G17" s="74">
        <v>5187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1733</v>
      </c>
      <c r="N17" s="66">
        <v>0</v>
      </c>
      <c r="O17" s="66">
        <v>0</v>
      </c>
      <c r="P17" s="66">
        <v>0</v>
      </c>
      <c r="Q17" s="67">
        <f t="shared" si="0"/>
        <v>6920</v>
      </c>
      <c r="R17" s="10"/>
      <c r="S17" s="66">
        <v>4326</v>
      </c>
      <c r="T17" s="66">
        <v>0</v>
      </c>
      <c r="U17" s="66">
        <v>0</v>
      </c>
      <c r="V17" s="66">
        <v>0</v>
      </c>
      <c r="W17" s="66">
        <v>4118</v>
      </c>
      <c r="X17" s="66">
        <v>226</v>
      </c>
      <c r="Y17" s="66">
        <v>0</v>
      </c>
      <c r="Z17" s="66">
        <v>0</v>
      </c>
      <c r="AA17" s="66">
        <v>0</v>
      </c>
      <c r="AB17" s="48">
        <f t="shared" si="1"/>
        <v>8670</v>
      </c>
      <c r="AC17" s="46">
        <f t="shared" si="2"/>
        <v>-1750</v>
      </c>
      <c r="AD17" s="41"/>
      <c r="AE17" s="66">
        <v>112000</v>
      </c>
      <c r="AF17" s="66">
        <v>0</v>
      </c>
      <c r="AG17" s="66">
        <v>32864</v>
      </c>
      <c r="AH17" s="66">
        <v>0</v>
      </c>
      <c r="AI17" s="62">
        <f t="shared" si="3"/>
        <v>144864</v>
      </c>
      <c r="AJ17" s="66">
        <v>0</v>
      </c>
      <c r="AK17" s="62">
        <f t="shared" si="4"/>
        <v>144864</v>
      </c>
      <c r="AL17" s="41"/>
    </row>
    <row r="18" spans="1:38" ht="14.25" customHeight="1">
      <c r="A18" s="4">
        <f t="shared" si="5"/>
        <v>14</v>
      </c>
      <c r="B18" s="43" t="s">
        <v>315</v>
      </c>
      <c r="C18" s="43">
        <v>14308</v>
      </c>
      <c r="D18" s="65" t="s">
        <v>275</v>
      </c>
      <c r="E18" s="153">
        <f t="shared" si="6"/>
        <v>1</v>
      </c>
      <c r="F18" s="143" t="s">
        <v>326</v>
      </c>
      <c r="G18" s="74">
        <v>47410</v>
      </c>
      <c r="H18" s="66">
        <v>0</v>
      </c>
      <c r="I18" s="66"/>
      <c r="J18" s="66">
        <v>0</v>
      </c>
      <c r="K18" s="66">
        <v>0</v>
      </c>
      <c r="L18" s="66">
        <v>0</v>
      </c>
      <c r="M18" s="66">
        <v>4992</v>
      </c>
      <c r="N18" s="66">
        <v>17043</v>
      </c>
      <c r="O18" s="66">
        <v>2938</v>
      </c>
      <c r="P18" s="66">
        <v>381</v>
      </c>
      <c r="Q18" s="67">
        <f t="shared" si="0"/>
        <v>72764</v>
      </c>
      <c r="R18" s="10"/>
      <c r="S18" s="66">
        <v>0</v>
      </c>
      <c r="T18" s="66"/>
      <c r="U18" s="66">
        <v>2602</v>
      </c>
      <c r="V18" s="66">
        <v>648</v>
      </c>
      <c r="W18" s="66">
        <v>18137</v>
      </c>
      <c r="X18" s="66">
        <v>10943</v>
      </c>
      <c r="Y18" s="66">
        <v>24155</v>
      </c>
      <c r="Z18" s="66">
        <v>1200</v>
      </c>
      <c r="AA18" s="66"/>
      <c r="AB18" s="48">
        <f t="shared" si="1"/>
        <v>57685</v>
      </c>
      <c r="AC18" s="46">
        <f t="shared" si="2"/>
        <v>15079</v>
      </c>
      <c r="AD18" s="41"/>
      <c r="AE18" s="66">
        <v>800000</v>
      </c>
      <c r="AF18" s="66">
        <v>14485</v>
      </c>
      <c r="AG18" s="66">
        <v>366128</v>
      </c>
      <c r="AH18" s="66">
        <v>735</v>
      </c>
      <c r="AI18" s="62">
        <f t="shared" si="3"/>
        <v>1181348</v>
      </c>
      <c r="AJ18" s="66">
        <v>6050</v>
      </c>
      <c r="AK18" s="62">
        <f t="shared" si="4"/>
        <v>1175298</v>
      </c>
      <c r="AL18" s="41"/>
    </row>
    <row r="19" spans="1:38" ht="14.25" customHeight="1">
      <c r="A19" s="4">
        <f t="shared" si="5"/>
        <v>15</v>
      </c>
      <c r="B19" s="43" t="s">
        <v>315</v>
      </c>
      <c r="C19" s="43">
        <v>9379</v>
      </c>
      <c r="D19" s="65" t="s">
        <v>76</v>
      </c>
      <c r="E19" s="153">
        <f t="shared" si="6"/>
        <v>1</v>
      </c>
      <c r="F19" s="66" t="s">
        <v>326</v>
      </c>
      <c r="G19" s="74">
        <v>39046</v>
      </c>
      <c r="H19" s="66">
        <v>14758</v>
      </c>
      <c r="I19" s="66">
        <v>210</v>
      </c>
      <c r="J19" s="66"/>
      <c r="K19" s="66">
        <v>2000</v>
      </c>
      <c r="L19" s="66">
        <v>683</v>
      </c>
      <c r="M19" s="66">
        <v>17243</v>
      </c>
      <c r="N19" s="66">
        <v>33846</v>
      </c>
      <c r="O19" s="66">
        <v>8150</v>
      </c>
      <c r="P19" s="66">
        <v>115</v>
      </c>
      <c r="Q19" s="67">
        <f t="shared" si="0"/>
        <v>116051</v>
      </c>
      <c r="R19" s="10"/>
      <c r="S19" s="66">
        <v>2298</v>
      </c>
      <c r="T19" s="66">
        <v>0</v>
      </c>
      <c r="U19" s="66">
        <v>1065</v>
      </c>
      <c r="V19" s="66"/>
      <c r="W19" s="66">
        <v>36078</v>
      </c>
      <c r="X19" s="66">
        <v>5350</v>
      </c>
      <c r="Y19" s="66">
        <v>231</v>
      </c>
      <c r="Z19" s="66">
        <v>1175</v>
      </c>
      <c r="AA19" s="66"/>
      <c r="AB19" s="48">
        <f t="shared" si="1"/>
        <v>46197</v>
      </c>
      <c r="AC19" s="46">
        <f t="shared" si="2"/>
        <v>69854</v>
      </c>
      <c r="AD19" s="41"/>
      <c r="AE19" s="66">
        <v>1216000</v>
      </c>
      <c r="AF19" s="66">
        <v>48453</v>
      </c>
      <c r="AG19" s="66">
        <v>1322883</v>
      </c>
      <c r="AH19" s="66">
        <v>1846</v>
      </c>
      <c r="AI19" s="62">
        <f t="shared" si="3"/>
        <v>2589182</v>
      </c>
      <c r="AJ19" s="66">
        <v>2019</v>
      </c>
      <c r="AK19" s="62">
        <f t="shared" si="4"/>
        <v>2587163</v>
      </c>
      <c r="AL19" s="41"/>
    </row>
    <row r="20" spans="1:38" ht="14.25" customHeight="1">
      <c r="A20" s="4">
        <f t="shared" si="5"/>
        <v>16</v>
      </c>
      <c r="B20" s="43" t="s">
        <v>315</v>
      </c>
      <c r="C20" s="43">
        <v>9382</v>
      </c>
      <c r="D20" s="65" t="s">
        <v>77</v>
      </c>
      <c r="E20" s="153" t="str">
        <f t="shared" si="6"/>
        <v> </v>
      </c>
      <c r="F20" s="66" t="s">
        <v>327</v>
      </c>
      <c r="G20" s="74">
        <v>61919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50</v>
      </c>
      <c r="N20" s="66">
        <v>1468</v>
      </c>
      <c r="O20" s="66">
        <v>912</v>
      </c>
      <c r="P20" s="66">
        <v>16619</v>
      </c>
      <c r="Q20" s="67">
        <f t="shared" si="0"/>
        <v>80968</v>
      </c>
      <c r="R20" s="10"/>
      <c r="S20" s="66">
        <v>30007</v>
      </c>
      <c r="T20" s="66">
        <v>9100</v>
      </c>
      <c r="U20" s="66">
        <v>0</v>
      </c>
      <c r="V20" s="66">
        <v>5615</v>
      </c>
      <c r="W20" s="66">
        <v>9711</v>
      </c>
      <c r="X20" s="66">
        <v>11845</v>
      </c>
      <c r="Y20" s="66">
        <v>3935</v>
      </c>
      <c r="Z20" s="66">
        <v>0</v>
      </c>
      <c r="AA20" s="66">
        <v>0</v>
      </c>
      <c r="AB20" s="48">
        <f t="shared" si="1"/>
        <v>70213</v>
      </c>
      <c r="AC20" s="46">
        <f t="shared" si="2"/>
        <v>10755</v>
      </c>
      <c r="AD20" s="41"/>
      <c r="AE20" s="66">
        <v>1280000</v>
      </c>
      <c r="AF20" s="66">
        <v>0</v>
      </c>
      <c r="AG20" s="66">
        <v>10389</v>
      </c>
      <c r="AH20" s="66">
        <v>0</v>
      </c>
      <c r="AI20" s="62">
        <f t="shared" si="3"/>
        <v>1290389</v>
      </c>
      <c r="AJ20" s="66">
        <v>107465</v>
      </c>
      <c r="AK20" s="62">
        <f t="shared" si="4"/>
        <v>1182924</v>
      </c>
      <c r="AL20" s="41"/>
    </row>
    <row r="21" spans="1:38" ht="14.25" customHeight="1">
      <c r="A21" s="4">
        <f t="shared" si="5"/>
        <v>17</v>
      </c>
      <c r="B21" s="43" t="s">
        <v>315</v>
      </c>
      <c r="C21" s="43">
        <v>9402</v>
      </c>
      <c r="D21" s="65" t="s">
        <v>88</v>
      </c>
      <c r="E21" s="153">
        <f t="shared" si="6"/>
        <v>1</v>
      </c>
      <c r="F21" s="143" t="s">
        <v>326</v>
      </c>
      <c r="G21" s="74">
        <v>67830</v>
      </c>
      <c r="H21" s="66">
        <v>0</v>
      </c>
      <c r="I21" s="66">
        <v>6720</v>
      </c>
      <c r="J21" s="66">
        <v>0</v>
      </c>
      <c r="K21" s="66"/>
      <c r="L21" s="66">
        <v>0</v>
      </c>
      <c r="M21" s="66">
        <v>4703</v>
      </c>
      <c r="N21" s="66">
        <v>1729</v>
      </c>
      <c r="O21" s="66">
        <v>7387</v>
      </c>
      <c r="P21" s="66">
        <v>0</v>
      </c>
      <c r="Q21" s="67">
        <f t="shared" si="0"/>
        <v>88369</v>
      </c>
      <c r="R21" s="10"/>
      <c r="S21" s="66">
        <v>47505</v>
      </c>
      <c r="T21" s="66">
        <v>3248</v>
      </c>
      <c r="U21" s="66">
        <v>1300</v>
      </c>
      <c r="V21" s="66">
        <v>1223</v>
      </c>
      <c r="W21" s="66">
        <v>66269</v>
      </c>
      <c r="X21" s="66">
        <v>13039</v>
      </c>
      <c r="Y21" s="66">
        <v>5874</v>
      </c>
      <c r="Z21" s="66">
        <v>2910</v>
      </c>
      <c r="AA21" s="66">
        <v>0</v>
      </c>
      <c r="AB21" s="48">
        <f t="shared" si="1"/>
        <v>141368</v>
      </c>
      <c r="AC21" s="46">
        <f t="shared" si="2"/>
        <v>-52999</v>
      </c>
      <c r="AD21" s="41"/>
      <c r="AE21" s="66">
        <v>1976725</v>
      </c>
      <c r="AF21" s="66"/>
      <c r="AG21" s="66">
        <v>36125</v>
      </c>
      <c r="AH21" s="66">
        <v>1399</v>
      </c>
      <c r="AI21" s="62">
        <f t="shared" si="3"/>
        <v>2014249</v>
      </c>
      <c r="AJ21" s="66">
        <v>1636</v>
      </c>
      <c r="AK21" s="62">
        <f t="shared" si="4"/>
        <v>2012613</v>
      </c>
      <c r="AL21" s="41"/>
    </row>
    <row r="22" spans="1:38" ht="14.25" customHeight="1">
      <c r="A22" s="4">
        <f t="shared" si="5"/>
        <v>18</v>
      </c>
      <c r="B22" s="43" t="s">
        <v>315</v>
      </c>
      <c r="C22" s="43">
        <v>18602</v>
      </c>
      <c r="D22" s="65" t="s">
        <v>311</v>
      </c>
      <c r="E22" s="153">
        <f t="shared" si="6"/>
        <v>1</v>
      </c>
      <c r="F22" s="143" t="s">
        <v>326</v>
      </c>
      <c r="G22" s="74">
        <v>322218</v>
      </c>
      <c r="H22" s="66"/>
      <c r="I22" s="66"/>
      <c r="J22" s="66">
        <v>0</v>
      </c>
      <c r="K22" s="66">
        <v>16219</v>
      </c>
      <c r="L22" s="66">
        <v>8763</v>
      </c>
      <c r="M22" s="66">
        <v>64172</v>
      </c>
      <c r="N22" s="66">
        <v>25664</v>
      </c>
      <c r="O22" s="66">
        <v>10456</v>
      </c>
      <c r="P22" s="66"/>
      <c r="Q22" s="67">
        <f t="shared" si="0"/>
        <v>447492</v>
      </c>
      <c r="R22" s="10"/>
      <c r="S22" s="66">
        <v>154869</v>
      </c>
      <c r="T22" s="66"/>
      <c r="U22" s="66">
        <v>41983</v>
      </c>
      <c r="V22" s="66">
        <v>88468</v>
      </c>
      <c r="W22" s="66">
        <v>164346</v>
      </c>
      <c r="X22" s="66">
        <v>74175</v>
      </c>
      <c r="Y22" s="66"/>
      <c r="Z22" s="66">
        <v>3720</v>
      </c>
      <c r="AA22" s="66"/>
      <c r="AB22" s="48">
        <f t="shared" si="1"/>
        <v>527561</v>
      </c>
      <c r="AC22" s="46">
        <f t="shared" si="2"/>
        <v>-80069</v>
      </c>
      <c r="AD22" s="41"/>
      <c r="AE22" s="66">
        <v>4875373</v>
      </c>
      <c r="AF22" s="66"/>
      <c r="AG22" s="66">
        <v>679233</v>
      </c>
      <c r="AH22" s="66">
        <v>0</v>
      </c>
      <c r="AI22" s="62">
        <f t="shared" si="3"/>
        <v>5554606</v>
      </c>
      <c r="AJ22" s="66">
        <v>439926</v>
      </c>
      <c r="AK22" s="62">
        <f t="shared" si="4"/>
        <v>5114680</v>
      </c>
      <c r="AL22" s="41"/>
    </row>
    <row r="23" spans="1:38" ht="14.25" customHeight="1">
      <c r="A23" s="4">
        <f t="shared" si="5"/>
        <v>19</v>
      </c>
      <c r="B23" s="43" t="s">
        <v>315</v>
      </c>
      <c r="C23" s="43">
        <v>15036</v>
      </c>
      <c r="D23" s="65" t="s">
        <v>276</v>
      </c>
      <c r="E23" s="153">
        <f t="shared" si="6"/>
        <v>1</v>
      </c>
      <c r="F23" s="143" t="s">
        <v>326</v>
      </c>
      <c r="G23" s="74">
        <v>112948</v>
      </c>
      <c r="H23" s="66">
        <v>0</v>
      </c>
      <c r="I23" s="66">
        <v>3550</v>
      </c>
      <c r="J23" s="66">
        <v>0</v>
      </c>
      <c r="K23" s="66">
        <v>26067</v>
      </c>
      <c r="L23" s="66">
        <v>0</v>
      </c>
      <c r="M23" s="66">
        <v>80906</v>
      </c>
      <c r="N23" s="66">
        <v>3543</v>
      </c>
      <c r="O23" s="66">
        <v>1540</v>
      </c>
      <c r="P23" s="66">
        <v>2473</v>
      </c>
      <c r="Q23" s="67">
        <f t="shared" si="0"/>
        <v>231027</v>
      </c>
      <c r="R23" s="10"/>
      <c r="S23" s="66">
        <v>59170</v>
      </c>
      <c r="T23" s="66">
        <v>24420</v>
      </c>
      <c r="U23" s="66">
        <v>12793</v>
      </c>
      <c r="V23" s="66">
        <v>34700</v>
      </c>
      <c r="W23" s="66">
        <v>25840</v>
      </c>
      <c r="X23" s="66">
        <v>31518</v>
      </c>
      <c r="Y23" s="66">
        <v>2412</v>
      </c>
      <c r="Z23" s="66">
        <v>10821</v>
      </c>
      <c r="AA23" s="66"/>
      <c r="AB23" s="48">
        <f t="shared" si="1"/>
        <v>201674</v>
      </c>
      <c r="AC23" s="46">
        <f t="shared" si="2"/>
        <v>29353</v>
      </c>
      <c r="AD23" s="41"/>
      <c r="AE23" s="66">
        <v>4135000</v>
      </c>
      <c r="AF23" s="66">
        <v>15982</v>
      </c>
      <c r="AG23" s="66">
        <v>151739</v>
      </c>
      <c r="AH23" s="66">
        <v>788</v>
      </c>
      <c r="AI23" s="62">
        <f t="shared" si="3"/>
        <v>4303509</v>
      </c>
      <c r="AJ23" s="66">
        <v>156572</v>
      </c>
      <c r="AK23" s="62">
        <f t="shared" si="4"/>
        <v>4146937</v>
      </c>
      <c r="AL23" s="41"/>
    </row>
    <row r="24" spans="1:38" ht="14.25" customHeight="1">
      <c r="A24" s="4">
        <f t="shared" si="5"/>
        <v>20</v>
      </c>
      <c r="B24" s="43" t="s">
        <v>315</v>
      </c>
      <c r="C24" s="43">
        <v>9409</v>
      </c>
      <c r="D24" s="65" t="s">
        <v>277</v>
      </c>
      <c r="E24" s="153">
        <f t="shared" si="6"/>
        <v>1</v>
      </c>
      <c r="F24" s="143" t="s">
        <v>326</v>
      </c>
      <c r="G24" s="74">
        <v>102952</v>
      </c>
      <c r="H24" s="66">
        <v>0</v>
      </c>
      <c r="I24" s="66">
        <v>0</v>
      </c>
      <c r="J24" s="66">
        <v>0</v>
      </c>
      <c r="K24" s="66">
        <v>0</v>
      </c>
      <c r="L24" s="66">
        <v>17539</v>
      </c>
      <c r="M24" s="66">
        <v>7222</v>
      </c>
      <c r="N24" s="66">
        <v>9693</v>
      </c>
      <c r="O24" s="66">
        <v>37001</v>
      </c>
      <c r="P24" s="66"/>
      <c r="Q24" s="67">
        <f t="shared" si="0"/>
        <v>174407</v>
      </c>
      <c r="R24" s="10"/>
      <c r="S24" s="66">
        <v>55909</v>
      </c>
      <c r="T24" s="66">
        <v>15600</v>
      </c>
      <c r="U24" s="66">
        <v>6353</v>
      </c>
      <c r="V24" s="66">
        <v>16216</v>
      </c>
      <c r="W24" s="66">
        <v>30323</v>
      </c>
      <c r="X24" s="66">
        <v>35223</v>
      </c>
      <c r="Y24" s="66">
        <v>0</v>
      </c>
      <c r="Z24" s="66">
        <v>0</v>
      </c>
      <c r="AA24" s="66"/>
      <c r="AB24" s="48">
        <f t="shared" si="1"/>
        <v>159624</v>
      </c>
      <c r="AC24" s="46">
        <f t="shared" si="2"/>
        <v>14783</v>
      </c>
      <c r="AD24" s="41"/>
      <c r="AE24" s="66">
        <v>1780000</v>
      </c>
      <c r="AF24" s="66">
        <v>61510</v>
      </c>
      <c r="AG24" s="66">
        <v>251611</v>
      </c>
      <c r="AH24" s="66">
        <v>2939</v>
      </c>
      <c r="AI24" s="62">
        <f t="shared" si="3"/>
        <v>2096060</v>
      </c>
      <c r="AJ24" s="66">
        <v>4348</v>
      </c>
      <c r="AK24" s="62">
        <f t="shared" si="4"/>
        <v>2091712</v>
      </c>
      <c r="AL24" s="41"/>
    </row>
    <row r="25" spans="1:38" ht="14.25" customHeight="1">
      <c r="A25" s="4">
        <f t="shared" si="5"/>
        <v>21</v>
      </c>
      <c r="B25" s="43" t="s">
        <v>315</v>
      </c>
      <c r="C25" s="43">
        <v>9410</v>
      </c>
      <c r="D25" s="65" t="s">
        <v>278</v>
      </c>
      <c r="E25" s="153">
        <f t="shared" si="6"/>
        <v>1</v>
      </c>
      <c r="F25" s="143" t="s">
        <v>326</v>
      </c>
      <c r="G25" s="74">
        <v>83897.58</v>
      </c>
      <c r="H25" s="66">
        <v>0</v>
      </c>
      <c r="I25" s="66">
        <v>0</v>
      </c>
      <c r="J25" s="66">
        <v>0</v>
      </c>
      <c r="K25" s="66"/>
      <c r="L25" s="66">
        <v>0</v>
      </c>
      <c r="M25" s="66"/>
      <c r="N25" s="66">
        <v>0</v>
      </c>
      <c r="O25" s="66"/>
      <c r="P25" s="66">
        <v>46888.85</v>
      </c>
      <c r="Q25" s="67">
        <f t="shared" si="0"/>
        <v>130786.43</v>
      </c>
      <c r="R25" s="7"/>
      <c r="S25" s="66">
        <v>78031</v>
      </c>
      <c r="T25" s="66">
        <v>0</v>
      </c>
      <c r="U25" s="66">
        <v>0</v>
      </c>
      <c r="V25" s="66">
        <v>0</v>
      </c>
      <c r="W25" s="66">
        <v>18203</v>
      </c>
      <c r="X25" s="66">
        <v>29050</v>
      </c>
      <c r="Y25" s="66">
        <v>2520.85</v>
      </c>
      <c r="Z25" s="66">
        <v>0</v>
      </c>
      <c r="AA25" s="66">
        <v>18203</v>
      </c>
      <c r="AB25" s="48">
        <f t="shared" si="1"/>
        <v>146007.85</v>
      </c>
      <c r="AC25" s="46">
        <f t="shared" si="2"/>
        <v>-15221.420000000013</v>
      </c>
      <c r="AD25" s="41"/>
      <c r="AE25" s="66">
        <v>1810000</v>
      </c>
      <c r="AF25" s="66">
        <v>226779</v>
      </c>
      <c r="AG25" s="66">
        <v>34706</v>
      </c>
      <c r="AH25" s="66">
        <v>10496</v>
      </c>
      <c r="AI25" s="62">
        <f t="shared" si="3"/>
        <v>2081981</v>
      </c>
      <c r="AJ25" s="66">
        <v>16165</v>
      </c>
      <c r="AK25" s="62">
        <f t="shared" si="4"/>
        <v>2065816</v>
      </c>
      <c r="AL25" s="41"/>
    </row>
    <row r="26" spans="1:38" ht="14.25" customHeight="1">
      <c r="A26" s="4">
        <f t="shared" si="5"/>
        <v>22</v>
      </c>
      <c r="B26" s="43" t="s">
        <v>315</v>
      </c>
      <c r="C26" s="43">
        <v>9412</v>
      </c>
      <c r="D26" s="65" t="s">
        <v>89</v>
      </c>
      <c r="E26" s="153">
        <f t="shared" si="6"/>
        <v>1</v>
      </c>
      <c r="F26" s="143" t="s">
        <v>326</v>
      </c>
      <c r="G26" s="74">
        <v>409414</v>
      </c>
      <c r="H26" s="66">
        <v>230</v>
      </c>
      <c r="I26" s="66">
        <v>34830</v>
      </c>
      <c r="J26" s="66">
        <v>48864</v>
      </c>
      <c r="K26" s="66">
        <v>2500</v>
      </c>
      <c r="L26" s="66"/>
      <c r="M26" s="66">
        <v>94582</v>
      </c>
      <c r="N26" s="66">
        <v>3193</v>
      </c>
      <c r="O26" s="66">
        <v>5620</v>
      </c>
      <c r="P26" s="66">
        <v>0</v>
      </c>
      <c r="Q26" s="67">
        <f t="shared" si="0"/>
        <v>599233</v>
      </c>
      <c r="R26" s="10"/>
      <c r="S26" s="66">
        <v>92807</v>
      </c>
      <c r="T26" s="66">
        <v>24529</v>
      </c>
      <c r="U26" s="66">
        <v>125596</v>
      </c>
      <c r="V26" s="66">
        <v>34541</v>
      </c>
      <c r="W26" s="66">
        <v>84851</v>
      </c>
      <c r="X26" s="66">
        <v>78902</v>
      </c>
      <c r="Y26" s="66">
        <v>35579</v>
      </c>
      <c r="Z26" s="66">
        <v>52756</v>
      </c>
      <c r="AA26" s="66">
        <v>0</v>
      </c>
      <c r="AB26" s="48">
        <f t="shared" si="1"/>
        <v>529561</v>
      </c>
      <c r="AC26" s="46">
        <f t="shared" si="2"/>
        <v>69672</v>
      </c>
      <c r="AD26" s="41"/>
      <c r="AE26" s="66">
        <v>4302288</v>
      </c>
      <c r="AF26" s="66">
        <v>191932</v>
      </c>
      <c r="AG26" s="66">
        <v>145305</v>
      </c>
      <c r="AH26" s="66">
        <v>9284</v>
      </c>
      <c r="AI26" s="62">
        <f t="shared" si="3"/>
        <v>4648809</v>
      </c>
      <c r="AJ26" s="66">
        <v>813510</v>
      </c>
      <c r="AK26" s="62">
        <f t="shared" si="4"/>
        <v>3835299</v>
      </c>
      <c r="AL26" s="41"/>
    </row>
    <row r="27" spans="1:38" ht="14.25" customHeight="1">
      <c r="A27" s="4">
        <f t="shared" si="5"/>
        <v>23</v>
      </c>
      <c r="B27" s="43" t="s">
        <v>315</v>
      </c>
      <c r="C27" s="43">
        <v>9386</v>
      </c>
      <c r="D27" s="65" t="s">
        <v>81</v>
      </c>
      <c r="E27" s="153">
        <f t="shared" si="6"/>
        <v>1</v>
      </c>
      <c r="F27" s="143" t="s">
        <v>326</v>
      </c>
      <c r="G27" s="74">
        <v>123798</v>
      </c>
      <c r="H27" s="66"/>
      <c r="I27" s="66">
        <v>2368</v>
      </c>
      <c r="J27" s="66">
        <v>0</v>
      </c>
      <c r="K27" s="66">
        <v>3500</v>
      </c>
      <c r="L27" s="66">
        <v>0</v>
      </c>
      <c r="M27" s="66">
        <v>25731</v>
      </c>
      <c r="N27" s="66">
        <v>21123</v>
      </c>
      <c r="O27" s="66">
        <v>6637</v>
      </c>
      <c r="P27" s="66">
        <v>0</v>
      </c>
      <c r="Q27" s="67">
        <f t="shared" si="0"/>
        <v>183157</v>
      </c>
      <c r="R27" s="10"/>
      <c r="S27" s="66">
        <v>60993</v>
      </c>
      <c r="T27" s="66">
        <v>10140</v>
      </c>
      <c r="U27" s="66">
        <v>28812</v>
      </c>
      <c r="V27" s="66"/>
      <c r="W27" s="66">
        <v>34307</v>
      </c>
      <c r="X27" s="66">
        <v>28889</v>
      </c>
      <c r="Y27" s="66">
        <v>21261</v>
      </c>
      <c r="Z27" s="66">
        <v>570</v>
      </c>
      <c r="AA27" s="66">
        <v>1383</v>
      </c>
      <c r="AB27" s="48">
        <f t="shared" si="1"/>
        <v>186355</v>
      </c>
      <c r="AC27" s="46">
        <f t="shared" si="2"/>
        <v>-3198</v>
      </c>
      <c r="AD27" s="41"/>
      <c r="AE27" s="66">
        <v>1970000</v>
      </c>
      <c r="AF27" s="66">
        <v>279727</v>
      </c>
      <c r="AG27" s="66">
        <v>422457</v>
      </c>
      <c r="AH27" s="66">
        <v>392</v>
      </c>
      <c r="AI27" s="62">
        <f t="shared" si="3"/>
        <v>2672576</v>
      </c>
      <c r="AJ27" s="66">
        <v>0</v>
      </c>
      <c r="AK27" s="62">
        <f t="shared" si="4"/>
        <v>2672576</v>
      </c>
      <c r="AL27" s="41"/>
    </row>
    <row r="28" spans="1:38" ht="14.25" customHeight="1">
      <c r="A28" s="4">
        <f t="shared" si="5"/>
        <v>24</v>
      </c>
      <c r="B28" s="43" t="s">
        <v>315</v>
      </c>
      <c r="C28" s="43">
        <v>9387</v>
      </c>
      <c r="D28" s="65" t="s">
        <v>78</v>
      </c>
      <c r="E28" s="153">
        <f t="shared" si="6"/>
        <v>1</v>
      </c>
      <c r="F28" s="143" t="s">
        <v>326</v>
      </c>
      <c r="G28" s="74">
        <v>14806</v>
      </c>
      <c r="H28" s="66"/>
      <c r="I28" s="66">
        <v>0</v>
      </c>
      <c r="J28" s="66">
        <v>0</v>
      </c>
      <c r="K28" s="66">
        <v>15000</v>
      </c>
      <c r="L28" s="66">
        <v>0</v>
      </c>
      <c r="M28" s="66">
        <v>8143</v>
      </c>
      <c r="N28" s="66">
        <v>10</v>
      </c>
      <c r="O28" s="66">
        <v>2534</v>
      </c>
      <c r="P28" s="66">
        <v>219</v>
      </c>
      <c r="Q28" s="67">
        <f t="shared" si="0"/>
        <v>40712</v>
      </c>
      <c r="R28" s="29"/>
      <c r="S28" s="66">
        <v>17198</v>
      </c>
      <c r="T28" s="66">
        <v>0</v>
      </c>
      <c r="U28" s="66">
        <v>419</v>
      </c>
      <c r="V28" s="66">
        <v>1536</v>
      </c>
      <c r="W28" s="66">
        <v>16638</v>
      </c>
      <c r="X28" s="66">
        <v>5111</v>
      </c>
      <c r="Y28" s="66">
        <v>0</v>
      </c>
      <c r="Z28" s="66">
        <v>0</v>
      </c>
      <c r="AA28" s="66">
        <v>665</v>
      </c>
      <c r="AB28" s="48">
        <f t="shared" si="1"/>
        <v>41567</v>
      </c>
      <c r="AC28" s="46">
        <f t="shared" si="2"/>
        <v>-855</v>
      </c>
      <c r="AD28" s="41"/>
      <c r="AE28" s="66">
        <v>606430</v>
      </c>
      <c r="AF28" s="66"/>
      <c r="AG28" s="66">
        <v>6727</v>
      </c>
      <c r="AH28" s="66">
        <v>26</v>
      </c>
      <c r="AI28" s="62">
        <f t="shared" si="3"/>
        <v>613183</v>
      </c>
      <c r="AJ28" s="66">
        <v>5754</v>
      </c>
      <c r="AK28" s="62">
        <f t="shared" si="4"/>
        <v>607429</v>
      </c>
      <c r="AL28" s="41"/>
    </row>
    <row r="29" spans="1:38" ht="14.25" customHeight="1">
      <c r="A29" s="4">
        <f t="shared" si="5"/>
        <v>25</v>
      </c>
      <c r="B29" s="43" t="s">
        <v>315</v>
      </c>
      <c r="C29" s="43">
        <v>9413</v>
      </c>
      <c r="D29" s="65" t="s">
        <v>90</v>
      </c>
      <c r="E29" s="153">
        <f t="shared" si="6"/>
        <v>1</v>
      </c>
      <c r="F29" s="143" t="s">
        <v>326</v>
      </c>
      <c r="G29" s="74">
        <v>103704</v>
      </c>
      <c r="H29" s="66">
        <v>0</v>
      </c>
      <c r="I29" s="66"/>
      <c r="J29" s="66">
        <v>0</v>
      </c>
      <c r="K29" s="66">
        <v>441</v>
      </c>
      <c r="L29" s="66">
        <v>0</v>
      </c>
      <c r="M29" s="66">
        <v>1048</v>
      </c>
      <c r="N29" s="66">
        <v>3494</v>
      </c>
      <c r="O29" s="66">
        <v>49740</v>
      </c>
      <c r="P29" s="66"/>
      <c r="Q29" s="67">
        <f t="shared" si="0"/>
        <v>158427</v>
      </c>
      <c r="R29" s="10"/>
      <c r="S29" s="66">
        <v>26450</v>
      </c>
      <c r="T29" s="66">
        <v>7420</v>
      </c>
      <c r="U29" s="66">
        <v>2093</v>
      </c>
      <c r="V29" s="66">
        <v>6719</v>
      </c>
      <c r="W29" s="66">
        <v>43327</v>
      </c>
      <c r="X29" s="66">
        <v>24687</v>
      </c>
      <c r="Y29" s="66">
        <v>8325</v>
      </c>
      <c r="Z29" s="66">
        <v>6500</v>
      </c>
      <c r="AA29" s="66">
        <v>59</v>
      </c>
      <c r="AB29" s="48">
        <f t="shared" si="1"/>
        <v>125580</v>
      </c>
      <c r="AC29" s="46">
        <f t="shared" si="2"/>
        <v>32847</v>
      </c>
      <c r="AD29" s="41"/>
      <c r="AE29" s="66">
        <v>1696000</v>
      </c>
      <c r="AF29" s="66">
        <v>134000</v>
      </c>
      <c r="AG29" s="66">
        <v>78216</v>
      </c>
      <c r="AH29" s="66">
        <v>0</v>
      </c>
      <c r="AI29" s="62">
        <f t="shared" si="3"/>
        <v>1908216</v>
      </c>
      <c r="AJ29" s="66">
        <v>0</v>
      </c>
      <c r="AK29" s="62">
        <f t="shared" si="4"/>
        <v>1908216</v>
      </c>
      <c r="AL29" s="41"/>
    </row>
    <row r="30" spans="1:38" ht="14.25" customHeight="1">
      <c r="A30" s="4">
        <f t="shared" si="5"/>
        <v>26</v>
      </c>
      <c r="B30" s="43" t="s">
        <v>315</v>
      </c>
      <c r="C30" s="43">
        <v>9390</v>
      </c>
      <c r="D30" s="65" t="s">
        <v>82</v>
      </c>
      <c r="E30" s="153">
        <f t="shared" si="6"/>
        <v>1</v>
      </c>
      <c r="F30" s="143" t="s">
        <v>326</v>
      </c>
      <c r="G30" s="74">
        <v>48997</v>
      </c>
      <c r="H30" s="66"/>
      <c r="I30" s="66">
        <v>112519</v>
      </c>
      <c r="J30" s="66">
        <v>0</v>
      </c>
      <c r="K30" s="66">
        <v>0</v>
      </c>
      <c r="L30" s="66">
        <v>0</v>
      </c>
      <c r="M30" s="66">
        <v>22627</v>
      </c>
      <c r="N30" s="66">
        <v>0</v>
      </c>
      <c r="O30" s="66">
        <v>53508</v>
      </c>
      <c r="P30" s="66">
        <v>0</v>
      </c>
      <c r="Q30" s="67">
        <f t="shared" si="0"/>
        <v>237651</v>
      </c>
      <c r="R30" s="10"/>
      <c r="S30" s="66">
        <v>52353</v>
      </c>
      <c r="T30" s="66">
        <v>8743</v>
      </c>
      <c r="U30" s="66">
        <v>50408</v>
      </c>
      <c r="V30" s="66">
        <v>32655</v>
      </c>
      <c r="W30" s="66">
        <v>11489</v>
      </c>
      <c r="X30" s="66">
        <v>76970</v>
      </c>
      <c r="Y30" s="66">
        <v>0</v>
      </c>
      <c r="Z30" s="66">
        <v>0</v>
      </c>
      <c r="AA30" s="66">
        <v>0</v>
      </c>
      <c r="AB30" s="48">
        <f t="shared" si="1"/>
        <v>232618</v>
      </c>
      <c r="AC30" s="46">
        <f t="shared" si="2"/>
        <v>5033</v>
      </c>
      <c r="AD30" s="41"/>
      <c r="AE30" s="66">
        <v>2925000</v>
      </c>
      <c r="AF30" s="66">
        <v>0</v>
      </c>
      <c r="AG30" s="66">
        <v>6053</v>
      </c>
      <c r="AH30" s="66">
        <v>0</v>
      </c>
      <c r="AI30" s="62">
        <f t="shared" si="3"/>
        <v>2931053</v>
      </c>
      <c r="AJ30" s="66">
        <v>0</v>
      </c>
      <c r="AK30" s="62">
        <f t="shared" si="4"/>
        <v>2931053</v>
      </c>
      <c r="AL30" s="41"/>
    </row>
    <row r="31" spans="1:38" ht="14.25" customHeight="1">
      <c r="A31" s="4">
        <f t="shared" si="5"/>
        <v>27</v>
      </c>
      <c r="B31" s="43" t="s">
        <v>315</v>
      </c>
      <c r="C31" s="43">
        <v>9391</v>
      </c>
      <c r="D31" s="65" t="s">
        <v>79</v>
      </c>
      <c r="E31" s="153">
        <f t="shared" si="6"/>
        <v>1</v>
      </c>
      <c r="F31" s="143" t="s">
        <v>326</v>
      </c>
      <c r="G31" s="74">
        <v>36478</v>
      </c>
      <c r="H31" s="66">
        <v>0</v>
      </c>
      <c r="I31" s="66"/>
      <c r="J31" s="66">
        <v>0</v>
      </c>
      <c r="K31" s="66">
        <v>0</v>
      </c>
      <c r="L31" s="66">
        <v>0</v>
      </c>
      <c r="M31" s="66">
        <v>16770</v>
      </c>
      <c r="N31" s="66">
        <v>1080</v>
      </c>
      <c r="O31" s="66">
        <v>250</v>
      </c>
      <c r="P31" s="66">
        <v>200</v>
      </c>
      <c r="Q31" s="67">
        <f t="shared" si="0"/>
        <v>54778</v>
      </c>
      <c r="R31" s="7"/>
      <c r="S31" s="66">
        <v>0</v>
      </c>
      <c r="T31" s="66">
        <v>0</v>
      </c>
      <c r="U31" s="66">
        <v>6248</v>
      </c>
      <c r="V31" s="66">
        <v>423</v>
      </c>
      <c r="W31" s="66">
        <v>22843</v>
      </c>
      <c r="X31" s="66">
        <v>3962</v>
      </c>
      <c r="Y31" s="66">
        <v>2168</v>
      </c>
      <c r="Z31" s="66">
        <v>4000</v>
      </c>
      <c r="AA31" s="66">
        <v>9249</v>
      </c>
      <c r="AB31" s="48">
        <f t="shared" si="1"/>
        <v>48893</v>
      </c>
      <c r="AC31" s="46">
        <f t="shared" si="2"/>
        <v>5885</v>
      </c>
      <c r="AD31" s="41"/>
      <c r="AE31" s="66">
        <v>1248000</v>
      </c>
      <c r="AF31" s="66">
        <v>110378</v>
      </c>
      <c r="AG31" s="66">
        <v>43693</v>
      </c>
      <c r="AH31" s="66">
        <v>280</v>
      </c>
      <c r="AI31" s="62">
        <f t="shared" si="3"/>
        <v>1402351</v>
      </c>
      <c r="AJ31" s="66">
        <v>-13</v>
      </c>
      <c r="AK31" s="62">
        <f t="shared" si="4"/>
        <v>1402364</v>
      </c>
      <c r="AL31" s="41"/>
    </row>
    <row r="32" spans="1:38" ht="14.25" customHeight="1">
      <c r="A32" s="4">
        <f t="shared" si="5"/>
        <v>28</v>
      </c>
      <c r="B32" s="43" t="s">
        <v>315</v>
      </c>
      <c r="C32" s="43">
        <v>9392</v>
      </c>
      <c r="D32" s="65" t="s">
        <v>80</v>
      </c>
      <c r="E32" s="153">
        <f t="shared" si="6"/>
        <v>1</v>
      </c>
      <c r="F32" s="143" t="s">
        <v>326</v>
      </c>
      <c r="G32" s="74">
        <v>126489</v>
      </c>
      <c r="H32" s="66">
        <v>180</v>
      </c>
      <c r="I32" s="66">
        <v>3237</v>
      </c>
      <c r="J32" s="66">
        <v>0</v>
      </c>
      <c r="K32" s="66">
        <v>2841</v>
      </c>
      <c r="L32" s="66">
        <v>0</v>
      </c>
      <c r="M32" s="66">
        <v>6505</v>
      </c>
      <c r="N32" s="66">
        <v>730</v>
      </c>
      <c r="O32" s="66">
        <v>260</v>
      </c>
      <c r="P32" s="66">
        <v>0</v>
      </c>
      <c r="Q32" s="67">
        <f t="shared" si="0"/>
        <v>140242</v>
      </c>
      <c r="R32" s="7"/>
      <c r="S32" s="66">
        <v>56566</v>
      </c>
      <c r="T32" s="66">
        <v>4082</v>
      </c>
      <c r="U32" s="66">
        <v>3398</v>
      </c>
      <c r="V32" s="66"/>
      <c r="W32" s="66">
        <v>24431</v>
      </c>
      <c r="X32" s="66">
        <v>10440</v>
      </c>
      <c r="Y32" s="66">
        <v>7055</v>
      </c>
      <c r="Z32" s="66"/>
      <c r="AA32" s="66">
        <v>50781</v>
      </c>
      <c r="AB32" s="48">
        <f t="shared" si="1"/>
        <v>156753</v>
      </c>
      <c r="AC32" s="46">
        <f t="shared" si="2"/>
        <v>-16511</v>
      </c>
      <c r="AD32" s="41"/>
      <c r="AE32" s="66">
        <v>1746000</v>
      </c>
      <c r="AF32" s="66">
        <v>171500</v>
      </c>
      <c r="AG32" s="66">
        <v>258546</v>
      </c>
      <c r="AH32" s="66">
        <v>0</v>
      </c>
      <c r="AI32" s="62">
        <f t="shared" si="3"/>
        <v>2176046</v>
      </c>
      <c r="AJ32" s="66">
        <v>0</v>
      </c>
      <c r="AK32" s="62">
        <f t="shared" si="4"/>
        <v>2176046</v>
      </c>
      <c r="AL32" s="41"/>
    </row>
    <row r="33" spans="1:38" ht="14.25" customHeight="1">
      <c r="A33" s="4">
        <f t="shared" si="5"/>
        <v>29</v>
      </c>
      <c r="B33" s="43" t="s">
        <v>315</v>
      </c>
      <c r="C33" s="43">
        <v>9415</v>
      </c>
      <c r="D33" s="65" t="s">
        <v>84</v>
      </c>
      <c r="E33" s="153">
        <f t="shared" si="6"/>
        <v>1</v>
      </c>
      <c r="F33" s="143" t="s">
        <v>326</v>
      </c>
      <c r="G33" s="74">
        <v>141027</v>
      </c>
      <c r="H33" s="66">
        <v>70</v>
      </c>
      <c r="I33" s="66">
        <v>0</v>
      </c>
      <c r="J33" s="66"/>
      <c r="K33" s="66">
        <v>0</v>
      </c>
      <c r="L33" s="66"/>
      <c r="M33" s="66">
        <v>32778</v>
      </c>
      <c r="N33" s="66">
        <v>4485</v>
      </c>
      <c r="O33" s="66">
        <v>37290</v>
      </c>
      <c r="P33" s="66">
        <v>1312</v>
      </c>
      <c r="Q33" s="67">
        <f t="shared" si="0"/>
        <v>216962</v>
      </c>
      <c r="R33" s="7"/>
      <c r="S33" s="66">
        <v>60703</v>
      </c>
      <c r="T33" s="66">
        <v>18720</v>
      </c>
      <c r="U33" s="66">
        <v>19854</v>
      </c>
      <c r="V33" s="66">
        <v>25269</v>
      </c>
      <c r="W33" s="66">
        <v>42908</v>
      </c>
      <c r="X33" s="66">
        <v>40224</v>
      </c>
      <c r="Y33" s="66">
        <v>2486</v>
      </c>
      <c r="Z33" s="66">
        <v>3156</v>
      </c>
      <c r="AA33" s="66">
        <v>3002</v>
      </c>
      <c r="AB33" s="48">
        <f t="shared" si="1"/>
        <v>216322</v>
      </c>
      <c r="AC33" s="46">
        <f t="shared" si="2"/>
        <v>640</v>
      </c>
      <c r="AD33" s="41"/>
      <c r="AE33" s="66">
        <v>3310500</v>
      </c>
      <c r="AF33" s="66">
        <v>66638</v>
      </c>
      <c r="AG33" s="66">
        <v>109525</v>
      </c>
      <c r="AH33" s="66">
        <v>0</v>
      </c>
      <c r="AI33" s="62">
        <f t="shared" si="3"/>
        <v>3486663</v>
      </c>
      <c r="AJ33" s="66">
        <v>44223</v>
      </c>
      <c r="AK33" s="62">
        <f t="shared" si="4"/>
        <v>3442440</v>
      </c>
      <c r="AL33" s="41"/>
    </row>
    <row r="34" spans="1:38" s="8" customFormat="1" ht="17.25" customHeight="1">
      <c r="A34" s="209" t="s">
        <v>332</v>
      </c>
      <c r="B34" s="209"/>
      <c r="C34" s="209"/>
      <c r="D34" s="209"/>
      <c r="E34" s="153" t="str">
        <f t="shared" si="6"/>
        <v> </v>
      </c>
      <c r="F34" s="141">
        <f>SUM(E5:E33)</f>
        <v>25</v>
      </c>
      <c r="G34" s="104">
        <f>SUM(G5:G33)</f>
        <v>3074100.58</v>
      </c>
      <c r="H34" s="104">
        <f aca="true" t="shared" si="7" ref="H34:P34">SUM(H5:H33)</f>
        <v>23918</v>
      </c>
      <c r="I34" s="104">
        <f t="shared" si="7"/>
        <v>203188</v>
      </c>
      <c r="J34" s="104">
        <f t="shared" si="7"/>
        <v>73099</v>
      </c>
      <c r="K34" s="104">
        <f t="shared" si="7"/>
        <v>129402</v>
      </c>
      <c r="L34" s="104">
        <f t="shared" si="7"/>
        <v>531309</v>
      </c>
      <c r="M34" s="104">
        <f t="shared" si="7"/>
        <v>574845</v>
      </c>
      <c r="N34" s="104">
        <f t="shared" si="7"/>
        <v>225956</v>
      </c>
      <c r="O34" s="104">
        <f t="shared" si="7"/>
        <v>348491</v>
      </c>
      <c r="P34" s="104">
        <f t="shared" si="7"/>
        <v>152279.85</v>
      </c>
      <c r="Q34" s="53">
        <f>SUM(Q5:Q33)</f>
        <v>5336588.43</v>
      </c>
      <c r="R34" s="32"/>
      <c r="S34" s="31">
        <f>SUM(S5:S33)</f>
        <v>1283083</v>
      </c>
      <c r="T34" s="31">
        <f aca="true" t="shared" si="8" ref="T34:AA34">SUM(T5:T33)</f>
        <v>208557</v>
      </c>
      <c r="U34" s="31">
        <f t="shared" si="8"/>
        <v>392117</v>
      </c>
      <c r="V34" s="31">
        <f t="shared" si="8"/>
        <v>532070</v>
      </c>
      <c r="W34" s="31">
        <f t="shared" si="8"/>
        <v>942562</v>
      </c>
      <c r="X34" s="31">
        <f t="shared" si="8"/>
        <v>842155</v>
      </c>
      <c r="Y34" s="31">
        <f t="shared" si="8"/>
        <v>170444.85</v>
      </c>
      <c r="Z34" s="31">
        <f t="shared" si="8"/>
        <v>98963</v>
      </c>
      <c r="AA34" s="31">
        <f t="shared" si="8"/>
        <v>154272</v>
      </c>
      <c r="AB34" s="48">
        <f>SUM(AB5:AB33)</f>
        <v>4624223.85</v>
      </c>
      <c r="AC34" s="46">
        <f t="shared" si="2"/>
        <v>712364.5800000001</v>
      </c>
      <c r="AD34" s="36"/>
      <c r="AE34" s="31">
        <f>SUM(AE5:AE33)</f>
        <v>54728310</v>
      </c>
      <c r="AF34" s="31">
        <f>SUM(AF5:AF33)</f>
        <v>2430129</v>
      </c>
      <c r="AG34" s="31">
        <f>SUM(AG5:AG33)</f>
        <v>6418453</v>
      </c>
      <c r="AH34" s="31">
        <f>SUM(AH5:AH33)</f>
        <v>40516</v>
      </c>
      <c r="AI34" s="62">
        <f>SUM(AI5:AI33)</f>
        <v>63617408</v>
      </c>
      <c r="AJ34" s="31">
        <f>SUM(AJ5:AJ33)</f>
        <v>2060383</v>
      </c>
      <c r="AK34" s="62">
        <f>SUM(AK5:AK33)</f>
        <v>61557025</v>
      </c>
      <c r="AL34" s="82"/>
    </row>
    <row r="35" spans="1:40" s="8" customFormat="1" ht="17.25" customHeight="1">
      <c r="A35" s="191" t="s">
        <v>305</v>
      </c>
      <c r="B35" s="192"/>
      <c r="C35" s="192"/>
      <c r="D35" s="192"/>
      <c r="E35" s="71"/>
      <c r="F35" s="141"/>
      <c r="G35" s="140">
        <v>3152156</v>
      </c>
      <c r="H35" s="102">
        <v>64087</v>
      </c>
      <c r="I35" s="102">
        <v>118767</v>
      </c>
      <c r="J35" s="102">
        <v>112352</v>
      </c>
      <c r="K35" s="102">
        <v>303686</v>
      </c>
      <c r="L35" s="102">
        <v>354079</v>
      </c>
      <c r="M35" s="102">
        <v>496481</v>
      </c>
      <c r="N35" s="102">
        <v>202402</v>
      </c>
      <c r="O35" s="102">
        <v>400441</v>
      </c>
      <c r="P35" s="102">
        <v>95307</v>
      </c>
      <c r="Q35" s="88">
        <v>5299758</v>
      </c>
      <c r="R35" s="98"/>
      <c r="S35" s="102">
        <v>1335813</v>
      </c>
      <c r="T35" s="102">
        <v>253007</v>
      </c>
      <c r="U35" s="102">
        <v>298607</v>
      </c>
      <c r="V35" s="102">
        <v>597913</v>
      </c>
      <c r="W35" s="102">
        <v>949634</v>
      </c>
      <c r="X35" s="102">
        <v>744183</v>
      </c>
      <c r="Y35" s="102">
        <v>279400</v>
      </c>
      <c r="Z35" s="102">
        <v>87765</v>
      </c>
      <c r="AA35" s="102">
        <v>157094</v>
      </c>
      <c r="AB35" s="88">
        <v>4703416</v>
      </c>
      <c r="AC35" s="88">
        <v>596342</v>
      </c>
      <c r="AD35" s="103"/>
      <c r="AE35" s="102">
        <v>55250764</v>
      </c>
      <c r="AF35" s="102">
        <v>2484980</v>
      </c>
      <c r="AG35" s="102">
        <v>4761953</v>
      </c>
      <c r="AH35" s="102">
        <v>37336</v>
      </c>
      <c r="AI35" s="88">
        <v>62535033</v>
      </c>
      <c r="AJ35" s="102">
        <v>2084843</v>
      </c>
      <c r="AK35" s="88">
        <v>60450190</v>
      </c>
      <c r="AL35" s="82"/>
      <c r="AM35" s="103"/>
      <c r="AN35" s="103"/>
    </row>
    <row r="36" spans="1:38" s="8" customFormat="1" ht="17.25" customHeight="1">
      <c r="A36" s="176" t="s">
        <v>333</v>
      </c>
      <c r="B36" s="177"/>
      <c r="C36" s="177"/>
      <c r="D36" s="177"/>
      <c r="E36" s="72"/>
      <c r="F36" s="142"/>
      <c r="G36" s="68">
        <f aca="true" t="shared" si="9" ref="G36:AJ36">+G34/G35</f>
        <v>0.9752374501769583</v>
      </c>
      <c r="H36" s="42">
        <f t="shared" si="9"/>
        <v>0.37321141573173966</v>
      </c>
      <c r="I36" s="42">
        <f t="shared" si="9"/>
        <v>1.7108119258716648</v>
      </c>
      <c r="J36" s="42">
        <f t="shared" si="9"/>
        <v>0.6506248219880376</v>
      </c>
      <c r="K36" s="42">
        <f t="shared" si="9"/>
        <v>0.4261045948776038</v>
      </c>
      <c r="L36" s="42">
        <f t="shared" si="9"/>
        <v>1.5005380155276082</v>
      </c>
      <c r="M36" s="42">
        <f t="shared" si="9"/>
        <v>1.1578388699668265</v>
      </c>
      <c r="N36" s="42">
        <f t="shared" si="9"/>
        <v>1.1163723678619777</v>
      </c>
      <c r="O36" s="42">
        <f t="shared" si="9"/>
        <v>0.8702680294974791</v>
      </c>
      <c r="P36" s="42">
        <f t="shared" si="9"/>
        <v>1.5977824294123202</v>
      </c>
      <c r="Q36" s="54">
        <f t="shared" si="9"/>
        <v>1.006949455050589</v>
      </c>
      <c r="R36" s="84"/>
      <c r="S36" s="42">
        <f t="shared" si="9"/>
        <v>0.9605259119352784</v>
      </c>
      <c r="T36" s="42">
        <f t="shared" si="9"/>
        <v>0.8243131612959326</v>
      </c>
      <c r="U36" s="42">
        <v>0</v>
      </c>
      <c r="V36" s="42">
        <f t="shared" si="9"/>
        <v>0.8898786278271253</v>
      </c>
      <c r="W36" s="42">
        <f t="shared" si="9"/>
        <v>0.9925529203882759</v>
      </c>
      <c r="X36" s="42">
        <f t="shared" si="9"/>
        <v>1.131650413943882</v>
      </c>
      <c r="Y36" s="42">
        <f t="shared" si="9"/>
        <v>0.6100388332140301</v>
      </c>
      <c r="Z36" s="42">
        <v>0</v>
      </c>
      <c r="AA36" s="42">
        <f t="shared" si="9"/>
        <v>0.9820362330833768</v>
      </c>
      <c r="AB36" s="85">
        <f>+AB34/AB35</f>
        <v>0.9831628437714205</v>
      </c>
      <c r="AC36" s="85">
        <f>+AC34/AC35*-1</f>
        <v>-1.194557116553924</v>
      </c>
      <c r="AD36" s="39"/>
      <c r="AE36" s="42">
        <f t="shared" si="9"/>
        <v>0.990543949763301</v>
      </c>
      <c r="AF36" s="68">
        <f t="shared" si="9"/>
        <v>0.9779269853278497</v>
      </c>
      <c r="AG36" s="42">
        <f t="shared" si="9"/>
        <v>1.3478614761632464</v>
      </c>
      <c r="AH36" s="42">
        <f t="shared" si="9"/>
        <v>1.0851724876794515</v>
      </c>
      <c r="AI36" s="54">
        <f>+AI34/AI35</f>
        <v>1.0173082982142185</v>
      </c>
      <c r="AJ36" s="42">
        <f t="shared" si="9"/>
        <v>0.9882677016926454</v>
      </c>
      <c r="AK36" s="54">
        <f>+AK34/AK35</f>
        <v>1.0183098680086862</v>
      </c>
      <c r="AL36" s="82"/>
    </row>
    <row r="37" spans="2:30" ht="12.75">
      <c r="B37" s="43"/>
      <c r="C37" s="43"/>
      <c r="D37" s="65"/>
      <c r="E37" s="65"/>
      <c r="F37" s="43"/>
      <c r="G37" s="63"/>
      <c r="U37"/>
      <c r="V37"/>
      <c r="W37"/>
      <c r="X37"/>
      <c r="Y37"/>
      <c r="Z37"/>
      <c r="AA37"/>
      <c r="AD37" s="49"/>
    </row>
    <row r="38" spans="2:27" ht="12.75">
      <c r="B38" s="43"/>
      <c r="C38" s="43"/>
      <c r="D38" s="65"/>
      <c r="E38" s="65"/>
      <c r="F38" s="43"/>
      <c r="G38" s="63"/>
      <c r="U38"/>
      <c r="V38"/>
      <c r="W38"/>
      <c r="X38"/>
      <c r="Y38"/>
      <c r="Z38"/>
      <c r="AA38"/>
    </row>
    <row r="39" spans="2:27" ht="12.75">
      <c r="B39" s="43"/>
      <c r="C39" s="43"/>
      <c r="D39" s="65"/>
      <c r="E39" s="65"/>
      <c r="F39" s="43"/>
      <c r="G39" s="63"/>
      <c r="U39"/>
      <c r="V39" s="101"/>
      <c r="W39"/>
      <c r="X39"/>
      <c r="Y39"/>
      <c r="Z39"/>
      <c r="AA39"/>
    </row>
    <row r="40" spans="2:27" ht="12.75">
      <c r="B40" s="43"/>
      <c r="C40" s="43"/>
      <c r="D40" s="65"/>
      <c r="E40" s="65"/>
      <c r="F40" s="43"/>
      <c r="G40" s="63"/>
      <c r="U40"/>
      <c r="V40" s="101"/>
      <c r="W40"/>
      <c r="X40"/>
      <c r="Y40"/>
      <c r="Z40"/>
      <c r="AA40"/>
    </row>
    <row r="41" spans="2:27" ht="12.75">
      <c r="B41" s="43"/>
      <c r="C41" s="43"/>
      <c r="D41" s="65"/>
      <c r="E41" s="65"/>
      <c r="F41" s="43"/>
      <c r="G41" s="63"/>
      <c r="U41"/>
      <c r="V41" s="101"/>
      <c r="W41"/>
      <c r="X41"/>
      <c r="Y41"/>
      <c r="Z41"/>
      <c r="AA41"/>
    </row>
    <row r="42" spans="2:27" ht="12.75">
      <c r="B42" s="43"/>
      <c r="C42" s="43"/>
      <c r="D42" s="65"/>
      <c r="E42" s="65"/>
      <c r="F42" s="43"/>
      <c r="G42" s="63"/>
      <c r="U42"/>
      <c r="V42" s="101"/>
      <c r="W42"/>
      <c r="X42"/>
      <c r="Y42"/>
      <c r="Z42"/>
      <c r="AA42"/>
    </row>
    <row r="43" spans="2:27" ht="12.75">
      <c r="B43" s="43"/>
      <c r="C43" s="43"/>
      <c r="D43" s="65"/>
      <c r="E43" s="65"/>
      <c r="F43" s="43"/>
      <c r="G43" s="63"/>
      <c r="U43"/>
      <c r="V43" s="101"/>
      <c r="W43"/>
      <c r="X43"/>
      <c r="Y43"/>
      <c r="Z43"/>
      <c r="AA43"/>
    </row>
    <row r="44" spans="2:27" ht="12.75">
      <c r="B44" s="43"/>
      <c r="C44" s="43"/>
      <c r="D44" s="65"/>
      <c r="E44" s="65"/>
      <c r="F44" s="43"/>
      <c r="G44" s="63"/>
      <c r="U44"/>
      <c r="V44" s="101"/>
      <c r="W44"/>
      <c r="X44"/>
      <c r="Y44"/>
      <c r="Z44"/>
      <c r="AA44"/>
    </row>
    <row r="45" spans="2:27" ht="12.75">
      <c r="B45" s="43"/>
      <c r="C45" s="43"/>
      <c r="D45" s="65"/>
      <c r="E45" s="65"/>
      <c r="F45" s="43"/>
      <c r="G45" s="63"/>
      <c r="U45"/>
      <c r="V45"/>
      <c r="W45"/>
      <c r="X45"/>
      <c r="Y45"/>
      <c r="Z45"/>
      <c r="AA45"/>
    </row>
    <row r="46" spans="2:27" ht="12.75">
      <c r="B46" s="43"/>
      <c r="C46" s="43"/>
      <c r="D46" s="65"/>
      <c r="E46" s="65"/>
      <c r="F46" s="43"/>
      <c r="G46" s="63"/>
      <c r="U46"/>
      <c r="V46"/>
      <c r="W46"/>
      <c r="X46"/>
      <c r="Y46"/>
      <c r="Z46"/>
      <c r="AA46"/>
    </row>
    <row r="47" spans="2:27" ht="12.75">
      <c r="B47" s="43"/>
      <c r="C47" s="43"/>
      <c r="D47" s="65"/>
      <c r="E47" s="65"/>
      <c r="F47" s="43"/>
      <c r="G47" s="63"/>
      <c r="U47"/>
      <c r="V47"/>
      <c r="W47"/>
      <c r="X47"/>
      <c r="Y47"/>
      <c r="Z47"/>
      <c r="AA47"/>
    </row>
    <row r="48" spans="2:27" ht="12.75">
      <c r="B48" s="43"/>
      <c r="C48" s="43"/>
      <c r="D48" s="65"/>
      <c r="E48" s="65"/>
      <c r="F48" s="43"/>
      <c r="G48" s="63"/>
      <c r="U48"/>
      <c r="V48"/>
      <c r="W48"/>
      <c r="X48"/>
      <c r="Y48"/>
      <c r="Z48"/>
      <c r="AA48"/>
    </row>
    <row r="49" spans="2:27" ht="12.75">
      <c r="B49" s="43"/>
      <c r="C49" s="43"/>
      <c r="D49" s="65"/>
      <c r="E49" s="65"/>
      <c r="F49" s="43"/>
      <c r="G49" s="63"/>
      <c r="U49"/>
      <c r="V49"/>
      <c r="W49"/>
      <c r="X49"/>
      <c r="Y49"/>
      <c r="Z49"/>
      <c r="AA49"/>
    </row>
    <row r="50" spans="2:27" ht="12.75">
      <c r="B50" s="43"/>
      <c r="C50" s="43"/>
      <c r="D50" s="65"/>
      <c r="E50" s="65"/>
      <c r="F50" s="43"/>
      <c r="G50" s="63"/>
      <c r="U50"/>
      <c r="V50"/>
      <c r="W50"/>
      <c r="X50"/>
      <c r="Y50"/>
      <c r="Z50"/>
      <c r="AA50"/>
    </row>
    <row r="51" spans="2:27" ht="12.75">
      <c r="B51" s="43"/>
      <c r="C51" s="43"/>
      <c r="D51" s="65"/>
      <c r="E51" s="65"/>
      <c r="F51" s="43"/>
      <c r="G51" s="63"/>
      <c r="U51"/>
      <c r="V51"/>
      <c r="W51"/>
      <c r="X51"/>
      <c r="Y51"/>
      <c r="Z51"/>
      <c r="AA51"/>
    </row>
    <row r="52" spans="2:27" ht="12.75">
      <c r="B52" s="43"/>
      <c r="C52" s="43"/>
      <c r="D52" s="65"/>
      <c r="E52" s="65"/>
      <c r="F52" s="43"/>
      <c r="G52" s="63"/>
      <c r="U52"/>
      <c r="V52"/>
      <c r="W52"/>
      <c r="X52"/>
      <c r="Y52"/>
      <c r="Z52"/>
      <c r="AA52"/>
    </row>
    <row r="53" spans="2:27" ht="12.75">
      <c r="B53" s="43"/>
      <c r="C53" s="43"/>
      <c r="D53" s="65"/>
      <c r="E53" s="65"/>
      <c r="F53" s="43"/>
      <c r="G53" s="63"/>
      <c r="U53"/>
      <c r="V53"/>
      <c r="W53"/>
      <c r="X53"/>
      <c r="Y53"/>
      <c r="Z53"/>
      <c r="AA53"/>
    </row>
    <row r="54" spans="2:27" ht="12.75">
      <c r="B54" s="43"/>
      <c r="C54" s="43"/>
      <c r="D54" s="65"/>
      <c r="E54" s="65"/>
      <c r="F54" s="43"/>
      <c r="G54" s="63"/>
      <c r="U54"/>
      <c r="V54"/>
      <c r="W54"/>
      <c r="X54"/>
      <c r="Y54"/>
      <c r="Z54"/>
      <c r="AA54"/>
    </row>
    <row r="55" spans="2:27" ht="12.75">
      <c r="B55" s="43"/>
      <c r="C55" s="43"/>
      <c r="D55" s="65"/>
      <c r="E55" s="65"/>
      <c r="F55" s="43"/>
      <c r="G55" s="63"/>
      <c r="U55"/>
      <c r="V55"/>
      <c r="W55"/>
      <c r="X55"/>
      <c r="Y55"/>
      <c r="Z55"/>
      <c r="AA55"/>
    </row>
    <row r="56" spans="2:27" ht="12.75">
      <c r="B56" s="43"/>
      <c r="C56" s="43"/>
      <c r="D56" s="65"/>
      <c r="E56" s="65"/>
      <c r="F56" s="43"/>
      <c r="G56" s="63"/>
      <c r="U56"/>
      <c r="V56"/>
      <c r="W56"/>
      <c r="X56"/>
      <c r="Y56"/>
      <c r="Z56"/>
      <c r="AA56"/>
    </row>
    <row r="57" spans="2:27" ht="12.75">
      <c r="B57" s="43"/>
      <c r="C57" s="43"/>
      <c r="D57" s="65"/>
      <c r="E57" s="65"/>
      <c r="F57" s="43"/>
      <c r="G57" s="63"/>
      <c r="U57"/>
      <c r="V57"/>
      <c r="W57"/>
      <c r="X57"/>
      <c r="Y57"/>
      <c r="Z57"/>
      <c r="AA57"/>
    </row>
    <row r="58" spans="2:27" ht="12.75">
      <c r="B58" s="43"/>
      <c r="C58" s="43"/>
      <c r="D58" s="65"/>
      <c r="E58" s="65"/>
      <c r="F58" s="43"/>
      <c r="G58" s="63"/>
      <c r="U58"/>
      <c r="V58"/>
      <c r="W58"/>
      <c r="X58"/>
      <c r="Y58"/>
      <c r="Z58"/>
      <c r="AA58"/>
    </row>
    <row r="59" spans="2:27" ht="12.75">
      <c r="B59" s="43"/>
      <c r="C59" s="43"/>
      <c r="D59" s="65"/>
      <c r="E59" s="65"/>
      <c r="F59" s="43"/>
      <c r="G59" s="63"/>
      <c r="U59"/>
      <c r="V59"/>
      <c r="W59"/>
      <c r="X59"/>
      <c r="Y59"/>
      <c r="Z59"/>
      <c r="AA59"/>
    </row>
    <row r="60" spans="2:27" ht="12.75">
      <c r="B60" s="43"/>
      <c r="C60" s="43"/>
      <c r="D60" s="65"/>
      <c r="E60" s="65"/>
      <c r="F60" s="43"/>
      <c r="G60" s="63"/>
      <c r="U60"/>
      <c r="V60"/>
      <c r="W60"/>
      <c r="X60"/>
      <c r="Y60"/>
      <c r="Z60"/>
      <c r="AA60"/>
    </row>
    <row r="61" spans="2:27" ht="12.75">
      <c r="B61" s="43"/>
      <c r="C61" s="43"/>
      <c r="D61" s="65"/>
      <c r="E61" s="65"/>
      <c r="F61" s="43"/>
      <c r="G61" s="63"/>
      <c r="U61"/>
      <c r="V61"/>
      <c r="W61"/>
      <c r="X61"/>
      <c r="Y61"/>
      <c r="Z61"/>
      <c r="AA61"/>
    </row>
    <row r="62" spans="2:27" ht="12.75">
      <c r="B62" s="43"/>
      <c r="C62" s="43"/>
      <c r="D62" s="65"/>
      <c r="E62" s="65"/>
      <c r="F62" s="43"/>
      <c r="G62" s="63"/>
      <c r="U62"/>
      <c r="V62"/>
      <c r="W62"/>
      <c r="X62"/>
      <c r="Y62"/>
      <c r="Z62"/>
      <c r="AA62"/>
    </row>
    <row r="63" spans="2:27" ht="12.75">
      <c r="B63" s="43"/>
      <c r="C63" s="43"/>
      <c r="D63" s="65"/>
      <c r="E63" s="65"/>
      <c r="F63" s="43"/>
      <c r="G63" s="63"/>
      <c r="U63"/>
      <c r="V63"/>
      <c r="W63"/>
      <c r="X63"/>
      <c r="Y63"/>
      <c r="Z63"/>
      <c r="AA63"/>
    </row>
    <row r="64" spans="2:27" ht="12.75">
      <c r="B64" s="43"/>
      <c r="C64" s="43"/>
      <c r="D64" s="65"/>
      <c r="E64" s="65"/>
      <c r="F64" s="43"/>
      <c r="G64" s="63"/>
      <c r="U64"/>
      <c r="V64"/>
      <c r="W64"/>
      <c r="X64"/>
      <c r="Y64"/>
      <c r="Z64"/>
      <c r="AA64"/>
    </row>
    <row r="65" spans="2:27" ht="12.75">
      <c r="B65" s="43"/>
      <c r="C65" s="43"/>
      <c r="D65" s="65"/>
      <c r="E65" s="65"/>
      <c r="F65" s="43"/>
      <c r="G65" s="63"/>
      <c r="U65"/>
      <c r="V65"/>
      <c r="W65"/>
      <c r="X65"/>
      <c r="Y65"/>
      <c r="Z65"/>
      <c r="AA65"/>
    </row>
    <row r="66" spans="2:27" ht="12.75">
      <c r="B66" s="43"/>
      <c r="C66" s="43"/>
      <c r="D66" s="65"/>
      <c r="E66" s="65"/>
      <c r="F66" s="43"/>
      <c r="G66" s="63"/>
      <c r="U66"/>
      <c r="V66"/>
      <c r="W66"/>
      <c r="X66"/>
      <c r="Y66"/>
      <c r="Z66"/>
      <c r="AA66"/>
    </row>
    <row r="67" spans="2:27" ht="12.75">
      <c r="B67" s="43"/>
      <c r="C67" s="43"/>
      <c r="D67" s="65"/>
      <c r="E67" s="65"/>
      <c r="F67" s="43"/>
      <c r="G67" s="63"/>
      <c r="U67"/>
      <c r="V67"/>
      <c r="W67"/>
      <c r="X67"/>
      <c r="Y67"/>
      <c r="Z67"/>
      <c r="AA67"/>
    </row>
    <row r="68" spans="2:27" ht="12.75">
      <c r="B68" s="43"/>
      <c r="C68" s="43"/>
      <c r="D68" s="65"/>
      <c r="E68" s="65"/>
      <c r="F68" s="43"/>
      <c r="G68" s="63"/>
      <c r="U68"/>
      <c r="V68"/>
      <c r="W68"/>
      <c r="X68"/>
      <c r="Y68"/>
      <c r="Z68"/>
      <c r="AA68"/>
    </row>
    <row r="69" spans="2:27" ht="12.75">
      <c r="B69" s="43"/>
      <c r="C69" s="43"/>
      <c r="D69" s="65"/>
      <c r="E69" s="65"/>
      <c r="F69" s="43"/>
      <c r="G69" s="63"/>
      <c r="U69"/>
      <c r="V69"/>
      <c r="W69"/>
      <c r="X69"/>
      <c r="Y69"/>
      <c r="Z69"/>
      <c r="AA69"/>
    </row>
    <row r="70" spans="2:27" ht="12.75">
      <c r="B70" s="43"/>
      <c r="C70" s="43"/>
      <c r="D70" s="65"/>
      <c r="E70" s="65"/>
      <c r="F70" s="43"/>
      <c r="G70" s="63"/>
      <c r="U70"/>
      <c r="V70"/>
      <c r="W70"/>
      <c r="X70"/>
      <c r="Y70"/>
      <c r="Z70"/>
      <c r="AA70"/>
    </row>
    <row r="71" spans="2:27" ht="12.75">
      <c r="B71" s="43"/>
      <c r="C71" s="43"/>
      <c r="D71" s="65"/>
      <c r="E71" s="65"/>
      <c r="F71" s="43"/>
      <c r="G71" s="63"/>
      <c r="U71"/>
      <c r="V71"/>
      <c r="W71"/>
      <c r="X71"/>
      <c r="Y71"/>
      <c r="Z71"/>
      <c r="AA71"/>
    </row>
    <row r="72" spans="2:27" ht="12.75">
      <c r="B72" s="43"/>
      <c r="C72" s="43"/>
      <c r="D72" s="65"/>
      <c r="E72" s="65"/>
      <c r="F72" s="43"/>
      <c r="G72" s="63"/>
      <c r="U72"/>
      <c r="V72"/>
      <c r="W72"/>
      <c r="X72"/>
      <c r="Y72"/>
      <c r="Z72"/>
      <c r="AA72"/>
    </row>
    <row r="73" spans="2:27" ht="12.75">
      <c r="B73" s="43"/>
      <c r="C73" s="43"/>
      <c r="D73" s="65"/>
      <c r="E73" s="65"/>
      <c r="F73" s="43"/>
      <c r="G73" s="63"/>
      <c r="U73"/>
      <c r="V73"/>
      <c r="W73"/>
      <c r="X73"/>
      <c r="Y73"/>
      <c r="Z73"/>
      <c r="AA73"/>
    </row>
    <row r="74" spans="2:27" ht="12.75">
      <c r="B74" s="43"/>
      <c r="C74" s="43"/>
      <c r="D74" s="65"/>
      <c r="E74" s="65"/>
      <c r="F74" s="43"/>
      <c r="G74" s="63"/>
      <c r="U74"/>
      <c r="V74"/>
      <c r="W74"/>
      <c r="X74"/>
      <c r="Y74"/>
      <c r="Z74"/>
      <c r="AA74"/>
    </row>
    <row r="75" spans="2:27" ht="12.75">
      <c r="B75" s="43"/>
      <c r="C75" s="43"/>
      <c r="D75" s="65"/>
      <c r="E75" s="65"/>
      <c r="F75" s="43"/>
      <c r="G75" s="63"/>
      <c r="U75"/>
      <c r="V75"/>
      <c r="W75"/>
      <c r="X75"/>
      <c r="Y75"/>
      <c r="Z75"/>
      <c r="AA75"/>
    </row>
    <row r="76" spans="2:27" ht="12.75">
      <c r="B76" s="43"/>
      <c r="C76" s="43"/>
      <c r="D76" s="65"/>
      <c r="E76" s="65"/>
      <c r="F76" s="43"/>
      <c r="G76" s="63"/>
      <c r="U76"/>
      <c r="V76"/>
      <c r="W76"/>
      <c r="X76"/>
      <c r="Y76"/>
      <c r="Z76"/>
      <c r="AA76"/>
    </row>
    <row r="77" spans="2:27" ht="12.75">
      <c r="B77" s="43"/>
      <c r="C77" s="43"/>
      <c r="D77" s="65"/>
      <c r="E77" s="65"/>
      <c r="F77" s="43"/>
      <c r="G77" s="63"/>
      <c r="U77"/>
      <c r="V77"/>
      <c r="W77"/>
      <c r="X77"/>
      <c r="Y77"/>
      <c r="Z77"/>
      <c r="AA77"/>
    </row>
    <row r="78" spans="2:27" ht="12.75">
      <c r="B78" s="43"/>
      <c r="C78" s="43"/>
      <c r="D78" s="65"/>
      <c r="E78" s="65"/>
      <c r="F78" s="43"/>
      <c r="G78" s="63"/>
      <c r="U78"/>
      <c r="V78"/>
      <c r="W78"/>
      <c r="X78"/>
      <c r="Y78"/>
      <c r="Z78"/>
      <c r="AA78"/>
    </row>
    <row r="79" spans="2:27" ht="12.75">
      <c r="B79" s="43"/>
      <c r="C79" s="43"/>
      <c r="D79" s="65"/>
      <c r="E79" s="65"/>
      <c r="F79" s="43"/>
      <c r="G79" s="63"/>
      <c r="U79"/>
      <c r="V79"/>
      <c r="W79"/>
      <c r="X79"/>
      <c r="Y79"/>
      <c r="Z79"/>
      <c r="AA79"/>
    </row>
    <row r="80" spans="2:27" ht="12.75">
      <c r="B80" s="43"/>
      <c r="C80" s="43"/>
      <c r="D80" s="65"/>
      <c r="E80" s="65"/>
      <c r="F80" s="43"/>
      <c r="G80" s="63"/>
      <c r="U80"/>
      <c r="V80"/>
      <c r="W80"/>
      <c r="X80"/>
      <c r="Y80"/>
      <c r="Z80"/>
      <c r="AA80"/>
    </row>
    <row r="81" spans="2:27" ht="12.75">
      <c r="B81" s="43"/>
      <c r="C81" s="43"/>
      <c r="D81" s="65"/>
      <c r="E81" s="65"/>
      <c r="F81" s="43"/>
      <c r="G81" s="63"/>
      <c r="U81"/>
      <c r="V81"/>
      <c r="W81"/>
      <c r="X81"/>
      <c r="Y81"/>
      <c r="Z81"/>
      <c r="AA81"/>
    </row>
    <row r="82" spans="2:27" ht="12.75">
      <c r="B82" s="43"/>
      <c r="C82" s="43"/>
      <c r="D82" s="65"/>
      <c r="E82" s="65"/>
      <c r="F82" s="43"/>
      <c r="G82" s="63"/>
      <c r="U82"/>
      <c r="V82"/>
      <c r="W82"/>
      <c r="X82"/>
      <c r="Y82"/>
      <c r="Z82"/>
      <c r="AA82"/>
    </row>
    <row r="83" spans="2:27" ht="12.75">
      <c r="B83" s="43"/>
      <c r="C83" s="43"/>
      <c r="D83" s="65"/>
      <c r="E83" s="65"/>
      <c r="F83" s="43"/>
      <c r="G83" s="63"/>
      <c r="U83"/>
      <c r="V83"/>
      <c r="W83"/>
      <c r="X83"/>
      <c r="Y83"/>
      <c r="Z83"/>
      <c r="AA83"/>
    </row>
    <row r="84" spans="2:27" ht="12.75">
      <c r="B84" s="43"/>
      <c r="C84" s="43"/>
      <c r="D84" s="65"/>
      <c r="E84" s="65"/>
      <c r="F84" s="43"/>
      <c r="G84" s="63"/>
      <c r="U84"/>
      <c r="V84"/>
      <c r="W84"/>
      <c r="X84"/>
      <c r="Y84"/>
      <c r="Z84"/>
      <c r="AA84"/>
    </row>
    <row r="85" spans="2:27" ht="12.75">
      <c r="B85" s="43"/>
      <c r="C85" s="43"/>
      <c r="D85" s="65"/>
      <c r="E85" s="65"/>
      <c r="F85" s="43"/>
      <c r="G85" s="63"/>
      <c r="U85"/>
      <c r="V85"/>
      <c r="W85"/>
      <c r="X85"/>
      <c r="Y85"/>
      <c r="Z85"/>
      <c r="AA85"/>
    </row>
    <row r="86" spans="2:27" ht="12.75">
      <c r="B86" s="43"/>
      <c r="C86" s="43"/>
      <c r="D86" s="65"/>
      <c r="E86" s="65"/>
      <c r="F86" s="43"/>
      <c r="G86" s="63"/>
      <c r="U86"/>
      <c r="V86"/>
      <c r="W86"/>
      <c r="X86"/>
      <c r="Y86"/>
      <c r="Z86"/>
      <c r="AA86"/>
    </row>
    <row r="87" spans="2:27" ht="12.75">
      <c r="B87" s="43"/>
      <c r="C87" s="43"/>
      <c r="D87" s="65"/>
      <c r="E87" s="65"/>
      <c r="F87" s="43"/>
      <c r="G87" s="63"/>
      <c r="U87"/>
      <c r="V87"/>
      <c r="W87"/>
      <c r="X87"/>
      <c r="Y87"/>
      <c r="Z87"/>
      <c r="AA87"/>
    </row>
    <row r="88" spans="2:27" ht="12.75">
      <c r="B88" s="43"/>
      <c r="C88" s="43"/>
      <c r="D88" s="65"/>
      <c r="E88" s="65"/>
      <c r="F88" s="43"/>
      <c r="G88" s="63"/>
      <c r="U88"/>
      <c r="V88"/>
      <c r="W88"/>
      <c r="X88"/>
      <c r="Y88"/>
      <c r="Z88"/>
      <c r="AA88"/>
    </row>
    <row r="89" spans="2:27" ht="12.75">
      <c r="B89" s="43"/>
      <c r="C89" s="43"/>
      <c r="D89" s="65"/>
      <c r="E89" s="65"/>
      <c r="F89" s="43"/>
      <c r="G89" s="63"/>
      <c r="U89"/>
      <c r="V89"/>
      <c r="W89"/>
      <c r="X89"/>
      <c r="Y89"/>
      <c r="Z89"/>
      <c r="AA89"/>
    </row>
    <row r="90" spans="2:27" ht="12.75">
      <c r="B90" s="43"/>
      <c r="C90" s="43"/>
      <c r="D90" s="65"/>
      <c r="E90" s="65"/>
      <c r="F90" s="43"/>
      <c r="G90" s="63"/>
      <c r="U90"/>
      <c r="V90"/>
      <c r="W90"/>
      <c r="X90"/>
      <c r="Y90"/>
      <c r="Z90"/>
      <c r="AA90"/>
    </row>
    <row r="91" spans="2:27" ht="12.75">
      <c r="B91" s="43"/>
      <c r="C91" s="43"/>
      <c r="D91" s="65"/>
      <c r="E91" s="65"/>
      <c r="F91" s="43"/>
      <c r="G91" s="63"/>
      <c r="U91"/>
      <c r="V91"/>
      <c r="W91"/>
      <c r="X91"/>
      <c r="Y91"/>
      <c r="Z91"/>
      <c r="AA91"/>
    </row>
    <row r="92" spans="2:27" ht="12.75">
      <c r="B92" s="43"/>
      <c r="C92" s="43"/>
      <c r="D92" s="65"/>
      <c r="E92" s="65"/>
      <c r="F92" s="43"/>
      <c r="G92" s="63"/>
      <c r="U92"/>
      <c r="V92"/>
      <c r="W92"/>
      <c r="X92"/>
      <c r="Y92"/>
      <c r="Z92"/>
      <c r="AA92"/>
    </row>
    <row r="93" spans="2:27" ht="12.75">
      <c r="B93" s="43"/>
      <c r="C93" s="43"/>
      <c r="D93" s="65"/>
      <c r="E93" s="65"/>
      <c r="F93" s="43"/>
      <c r="G93" s="63"/>
      <c r="U93"/>
      <c r="V93"/>
      <c r="W93"/>
      <c r="X93"/>
      <c r="Y93"/>
      <c r="Z93"/>
      <c r="AA93"/>
    </row>
    <row r="94" spans="2:27" ht="12.75">
      <c r="B94" s="43"/>
      <c r="C94" s="43"/>
      <c r="D94" s="65"/>
      <c r="E94" s="65"/>
      <c r="F94" s="43"/>
      <c r="G94" s="63"/>
      <c r="U94"/>
      <c r="V94"/>
      <c r="W94"/>
      <c r="X94"/>
      <c r="Y94"/>
      <c r="Z94"/>
      <c r="AA94"/>
    </row>
    <row r="95" spans="21:27" ht="12.75">
      <c r="U95"/>
      <c r="V95"/>
      <c r="W95"/>
      <c r="X95"/>
      <c r="Y95"/>
      <c r="Z95"/>
      <c r="AA95"/>
    </row>
    <row r="96" spans="21:27" ht="12.75">
      <c r="U96"/>
      <c r="V96"/>
      <c r="W96"/>
      <c r="X96"/>
      <c r="Y96"/>
      <c r="Z96"/>
      <c r="AA96"/>
    </row>
    <row r="97" spans="21:27" ht="12.75">
      <c r="U97"/>
      <c r="V97"/>
      <c r="W97"/>
      <c r="X97"/>
      <c r="Y97"/>
      <c r="Z97"/>
      <c r="AA97"/>
    </row>
    <row r="98" spans="21:27" ht="12.75">
      <c r="U98"/>
      <c r="V98"/>
      <c r="W98"/>
      <c r="X98"/>
      <c r="Y98"/>
      <c r="Z98"/>
      <c r="AA98"/>
    </row>
    <row r="99" spans="21:27" ht="12.75">
      <c r="U99"/>
      <c r="V99"/>
      <c r="W99"/>
      <c r="X99"/>
      <c r="Y99"/>
      <c r="Z99"/>
      <c r="AA99"/>
    </row>
    <row r="100" spans="21:27" ht="12.75">
      <c r="U100"/>
      <c r="V100"/>
      <c r="W100"/>
      <c r="X100"/>
      <c r="Y100"/>
      <c r="Z100"/>
      <c r="AA100"/>
    </row>
    <row r="101" spans="21:27" ht="12.75">
      <c r="U101"/>
      <c r="V101"/>
      <c r="W101"/>
      <c r="X101"/>
      <c r="Y101"/>
      <c r="Z101"/>
      <c r="AA101"/>
    </row>
    <row r="102" spans="21:27" ht="12.75">
      <c r="U102"/>
      <c r="V102"/>
      <c r="W102"/>
      <c r="X102"/>
      <c r="Y102"/>
      <c r="Z102"/>
      <c r="AA102"/>
    </row>
    <row r="103" spans="21:27" ht="12.75">
      <c r="U103"/>
      <c r="V103"/>
      <c r="W103"/>
      <c r="X103"/>
      <c r="Y103"/>
      <c r="Z103"/>
      <c r="AA103"/>
    </row>
    <row r="104" spans="21:27" ht="12.75">
      <c r="U104"/>
      <c r="V104"/>
      <c r="W104"/>
      <c r="X104"/>
      <c r="Y104"/>
      <c r="Z104"/>
      <c r="AA104"/>
    </row>
    <row r="105" spans="21:27" ht="12.75">
      <c r="U105"/>
      <c r="V105"/>
      <c r="W105"/>
      <c r="X105"/>
      <c r="Y105"/>
      <c r="Z105"/>
      <c r="AA105"/>
    </row>
    <row r="106" spans="21:27" ht="12.75">
      <c r="U106"/>
      <c r="V106"/>
      <c r="W106"/>
      <c r="X106"/>
      <c r="Y106"/>
      <c r="Z106"/>
      <c r="AA106"/>
    </row>
    <row r="107" spans="21:27" ht="12.75">
      <c r="U107"/>
      <c r="V107"/>
      <c r="W107"/>
      <c r="X107"/>
      <c r="Y107"/>
      <c r="Z107"/>
      <c r="AA107"/>
    </row>
    <row r="108" spans="21:27" ht="12.75">
      <c r="U108"/>
      <c r="V108"/>
      <c r="W108"/>
      <c r="X108"/>
      <c r="Y108"/>
      <c r="Z108"/>
      <c r="AA108"/>
    </row>
    <row r="109" spans="4:27" ht="12.75">
      <c r="D109"/>
      <c r="E109"/>
      <c r="U109"/>
      <c r="V109"/>
      <c r="W109"/>
      <c r="X109"/>
      <c r="Y109"/>
      <c r="Z109"/>
      <c r="AA109"/>
    </row>
    <row r="110" spans="4:27" ht="12.75">
      <c r="D110"/>
      <c r="E110"/>
      <c r="U110"/>
      <c r="V110"/>
      <c r="W110"/>
      <c r="X110"/>
      <c r="Y110"/>
      <c r="Z110"/>
      <c r="AA110"/>
    </row>
    <row r="111" spans="4:27" ht="12.75">
      <c r="D111"/>
      <c r="E111"/>
      <c r="U111"/>
      <c r="V111"/>
      <c r="W111"/>
      <c r="X111"/>
      <c r="Y111"/>
      <c r="Z111"/>
      <c r="AA111"/>
    </row>
    <row r="112" spans="4:27" ht="12.75">
      <c r="D112"/>
      <c r="E112"/>
      <c r="U112"/>
      <c r="V112"/>
      <c r="W112"/>
      <c r="X112"/>
      <c r="Y112"/>
      <c r="Z112"/>
      <c r="AA112"/>
    </row>
    <row r="113" spans="4:27" ht="12.75">
      <c r="D113"/>
      <c r="E113"/>
      <c r="U113"/>
      <c r="V113"/>
      <c r="W113"/>
      <c r="X113"/>
      <c r="Y113"/>
      <c r="Z113"/>
      <c r="AA113"/>
    </row>
    <row r="114" spans="4:27" ht="12.75">
      <c r="D114"/>
      <c r="E114"/>
      <c r="U114"/>
      <c r="V114"/>
      <c r="W114"/>
      <c r="X114"/>
      <c r="Y114"/>
      <c r="Z114"/>
      <c r="AA114"/>
    </row>
    <row r="115" spans="4:27" ht="12.75">
      <c r="D115"/>
      <c r="E115"/>
      <c r="U115"/>
      <c r="V115"/>
      <c r="W115"/>
      <c r="X115"/>
      <c r="Y115"/>
      <c r="Z115"/>
      <c r="AA115"/>
    </row>
    <row r="116" spans="4:27" ht="12.75">
      <c r="D116"/>
      <c r="E116"/>
      <c r="U116"/>
      <c r="V116"/>
      <c r="W116"/>
      <c r="X116"/>
      <c r="Y116"/>
      <c r="Z116"/>
      <c r="AA116"/>
    </row>
    <row r="117" spans="4:27" ht="12.75">
      <c r="D117"/>
      <c r="E117"/>
      <c r="U117"/>
      <c r="V117"/>
      <c r="W117"/>
      <c r="X117"/>
      <c r="Y117"/>
      <c r="Z117"/>
      <c r="AA117"/>
    </row>
    <row r="118" spans="4:27" ht="12.75">
      <c r="D118"/>
      <c r="E118"/>
      <c r="U118"/>
      <c r="V118"/>
      <c r="W118"/>
      <c r="X118"/>
      <c r="Y118"/>
      <c r="Z118"/>
      <c r="AA118"/>
    </row>
    <row r="119" spans="4:27" ht="12.75">
      <c r="D119"/>
      <c r="E119"/>
      <c r="U119"/>
      <c r="V119"/>
      <c r="W119"/>
      <c r="X119"/>
      <c r="Y119"/>
      <c r="Z119"/>
      <c r="AA119"/>
    </row>
    <row r="120" spans="4:27" ht="12.75">
      <c r="D120"/>
      <c r="E120"/>
      <c r="U120"/>
      <c r="V120"/>
      <c r="W120"/>
      <c r="X120"/>
      <c r="Y120"/>
      <c r="Z120"/>
      <c r="AA120"/>
    </row>
    <row r="121" spans="4:27" ht="12.75">
      <c r="D121"/>
      <c r="E121"/>
      <c r="U121"/>
      <c r="V121"/>
      <c r="W121"/>
      <c r="X121"/>
      <c r="Y121"/>
      <c r="Z121"/>
      <c r="AA121"/>
    </row>
    <row r="122" spans="4:27" ht="12.75">
      <c r="D122"/>
      <c r="E122"/>
      <c r="U122"/>
      <c r="V122"/>
      <c r="W122"/>
      <c r="X122"/>
      <c r="Y122"/>
      <c r="Z122"/>
      <c r="AA122"/>
    </row>
    <row r="123" spans="4:27" ht="12.75">
      <c r="D123"/>
      <c r="E123"/>
      <c r="U123"/>
      <c r="V123"/>
      <c r="W123"/>
      <c r="X123"/>
      <c r="Y123"/>
      <c r="Z123"/>
      <c r="AA123"/>
    </row>
    <row r="124" spans="4:27" ht="12.75">
      <c r="D124"/>
      <c r="E124"/>
      <c r="U124"/>
      <c r="V124"/>
      <c r="W124"/>
      <c r="X124"/>
      <c r="Y124"/>
      <c r="Z124"/>
      <c r="AA124"/>
    </row>
    <row r="125" spans="4:27" ht="12.75">
      <c r="D125"/>
      <c r="E125"/>
      <c r="U125"/>
      <c r="V125"/>
      <c r="W125"/>
      <c r="X125"/>
      <c r="Y125"/>
      <c r="Z125"/>
      <c r="AA125"/>
    </row>
    <row r="126" spans="4:27" ht="12.75">
      <c r="D126"/>
      <c r="E126"/>
      <c r="U126"/>
      <c r="V126"/>
      <c r="W126"/>
      <c r="X126"/>
      <c r="Y126"/>
      <c r="Z126"/>
      <c r="AA126"/>
    </row>
    <row r="127" spans="4:27" ht="12.75">
      <c r="D127"/>
      <c r="E127"/>
      <c r="U127"/>
      <c r="V127"/>
      <c r="W127"/>
      <c r="X127"/>
      <c r="Y127"/>
      <c r="Z127"/>
      <c r="AA127"/>
    </row>
    <row r="128" spans="4:27" ht="12.75">
      <c r="D128"/>
      <c r="E128"/>
      <c r="U128"/>
      <c r="V128"/>
      <c r="W128"/>
      <c r="X128"/>
      <c r="Y128"/>
      <c r="Z128"/>
      <c r="AA128"/>
    </row>
    <row r="129" spans="4:27" ht="12.75">
      <c r="D129"/>
      <c r="E129"/>
      <c r="U129"/>
      <c r="V129"/>
      <c r="W129"/>
      <c r="X129"/>
      <c r="Y129"/>
      <c r="Z129"/>
      <c r="AA129"/>
    </row>
    <row r="130" spans="4:27" ht="12.75">
      <c r="D130"/>
      <c r="E130"/>
      <c r="U130"/>
      <c r="V130"/>
      <c r="W130"/>
      <c r="X130"/>
      <c r="Y130"/>
      <c r="Z130"/>
      <c r="AA130"/>
    </row>
    <row r="131" spans="4:27" ht="12.75">
      <c r="D131"/>
      <c r="E131"/>
      <c r="U131"/>
      <c r="V131"/>
      <c r="W131"/>
      <c r="X131"/>
      <c r="Y131"/>
      <c r="Z131"/>
      <c r="AA131"/>
    </row>
    <row r="132" spans="4:27" ht="12.75">
      <c r="D132"/>
      <c r="E132"/>
      <c r="U132"/>
      <c r="V132"/>
      <c r="W132"/>
      <c r="X132"/>
      <c r="Y132"/>
      <c r="Z132"/>
      <c r="AA132"/>
    </row>
    <row r="133" spans="4:27" ht="12.75">
      <c r="D133"/>
      <c r="E133"/>
      <c r="U133"/>
      <c r="V133"/>
      <c r="W133"/>
      <c r="X133"/>
      <c r="Y133"/>
      <c r="Z133"/>
      <c r="AA133"/>
    </row>
    <row r="134" spans="4:27" ht="12.75">
      <c r="D134"/>
      <c r="E134"/>
      <c r="U134"/>
      <c r="V134"/>
      <c r="W134"/>
      <c r="X134"/>
      <c r="Y134"/>
      <c r="Z134"/>
      <c r="AA134"/>
    </row>
    <row r="135" spans="4:27" ht="12.75">
      <c r="D135"/>
      <c r="E135"/>
      <c r="U135"/>
      <c r="V135"/>
      <c r="W135"/>
      <c r="X135"/>
      <c r="Y135"/>
      <c r="Z135"/>
      <c r="AA135"/>
    </row>
    <row r="136" spans="4:27" ht="12.75">
      <c r="D136"/>
      <c r="E136"/>
      <c r="U136"/>
      <c r="V136"/>
      <c r="W136"/>
      <c r="X136"/>
      <c r="Y136"/>
      <c r="Z136"/>
      <c r="AA136"/>
    </row>
    <row r="137" spans="4:27" ht="12.75">
      <c r="D137"/>
      <c r="E137"/>
      <c r="U137"/>
      <c r="V137"/>
      <c r="W137"/>
      <c r="X137"/>
      <c r="Y137"/>
      <c r="Z137"/>
      <c r="AA137"/>
    </row>
    <row r="138" spans="4:27" ht="12.75">
      <c r="D138"/>
      <c r="E138"/>
      <c r="U138"/>
      <c r="V138"/>
      <c r="W138"/>
      <c r="X138"/>
      <c r="Y138"/>
      <c r="Z138"/>
      <c r="AA138"/>
    </row>
    <row r="139" spans="4:27" ht="12.75">
      <c r="D139"/>
      <c r="E139"/>
      <c r="U139"/>
      <c r="V139"/>
      <c r="W139"/>
      <c r="X139"/>
      <c r="Y139"/>
      <c r="Z139"/>
      <c r="AA139"/>
    </row>
    <row r="140" spans="4:27" ht="12.75">
      <c r="D140"/>
      <c r="E140"/>
      <c r="U140"/>
      <c r="V140"/>
      <c r="W140"/>
      <c r="X140"/>
      <c r="Y140"/>
      <c r="Z140"/>
      <c r="AA140"/>
    </row>
    <row r="141" spans="4:27" ht="12.75">
      <c r="D141"/>
      <c r="E141"/>
      <c r="U141"/>
      <c r="V141"/>
      <c r="W141"/>
      <c r="X141"/>
      <c r="Y141"/>
      <c r="Z141"/>
      <c r="AA141"/>
    </row>
    <row r="142" spans="4:27" ht="12.75">
      <c r="D142"/>
      <c r="E142"/>
      <c r="U142"/>
      <c r="V142"/>
      <c r="W142"/>
      <c r="X142"/>
      <c r="Y142"/>
      <c r="Z142"/>
      <c r="AA142"/>
    </row>
    <row r="143" spans="4:27" ht="12.75">
      <c r="D143"/>
      <c r="E143"/>
      <c r="U143"/>
      <c r="V143"/>
      <c r="W143"/>
      <c r="X143"/>
      <c r="Y143"/>
      <c r="Z143"/>
      <c r="AA143"/>
    </row>
    <row r="144" spans="4:27" ht="12.75">
      <c r="D144"/>
      <c r="E144"/>
      <c r="U144"/>
      <c r="V144"/>
      <c r="W144"/>
      <c r="X144"/>
      <c r="Y144"/>
      <c r="Z144"/>
      <c r="AA144"/>
    </row>
    <row r="145" spans="4:27" ht="12.75">
      <c r="D145"/>
      <c r="E145"/>
      <c r="U145"/>
      <c r="V145"/>
      <c r="W145"/>
      <c r="X145"/>
      <c r="Y145"/>
      <c r="Z145"/>
      <c r="AA145"/>
    </row>
    <row r="146" spans="4:27" ht="12.75">
      <c r="D146"/>
      <c r="E146"/>
      <c r="U146"/>
      <c r="V146"/>
      <c r="W146"/>
      <c r="X146"/>
      <c r="Y146"/>
      <c r="Z146"/>
      <c r="AA146"/>
    </row>
    <row r="147" spans="4:27" ht="12.75">
      <c r="D147"/>
      <c r="E147"/>
      <c r="U147"/>
      <c r="V147"/>
      <c r="W147"/>
      <c r="X147"/>
      <c r="Y147"/>
      <c r="Z147"/>
      <c r="AA147"/>
    </row>
    <row r="148" spans="4:27" ht="12.75">
      <c r="D148"/>
      <c r="E148"/>
      <c r="U148"/>
      <c r="V148"/>
      <c r="W148"/>
      <c r="X148"/>
      <c r="Y148"/>
      <c r="Z148"/>
      <c r="AA148"/>
    </row>
    <row r="149" spans="4:27" ht="12.75">
      <c r="D149"/>
      <c r="E149"/>
      <c r="U149"/>
      <c r="V149"/>
      <c r="W149"/>
      <c r="X149"/>
      <c r="Y149"/>
      <c r="Z149"/>
      <c r="AA149"/>
    </row>
    <row r="150" spans="4:27" ht="12.75">
      <c r="D150"/>
      <c r="E150"/>
      <c r="U150"/>
      <c r="V150"/>
      <c r="W150"/>
      <c r="X150"/>
      <c r="Y150"/>
      <c r="Z150"/>
      <c r="AA150"/>
    </row>
    <row r="151" spans="4:27" ht="12.75">
      <c r="D151"/>
      <c r="E151"/>
      <c r="U151"/>
      <c r="V151"/>
      <c r="W151"/>
      <c r="X151"/>
      <c r="Y151"/>
      <c r="Z151"/>
      <c r="AA151"/>
    </row>
    <row r="152" spans="4:27" ht="12.75">
      <c r="D152"/>
      <c r="E152"/>
      <c r="U152"/>
      <c r="V152"/>
      <c r="W152"/>
      <c r="X152"/>
      <c r="Y152"/>
      <c r="Z152"/>
      <c r="AA152"/>
    </row>
    <row r="153" spans="4:27" ht="12.75">
      <c r="D153"/>
      <c r="E153"/>
      <c r="U153"/>
      <c r="V153"/>
      <c r="W153"/>
      <c r="X153"/>
      <c r="Y153"/>
      <c r="Z153"/>
      <c r="AA153"/>
    </row>
    <row r="154" spans="4:27" ht="12.75">
      <c r="D154"/>
      <c r="E154"/>
      <c r="U154"/>
      <c r="V154"/>
      <c r="W154"/>
      <c r="X154"/>
      <c r="Y154"/>
      <c r="Z154"/>
      <c r="AA154"/>
    </row>
    <row r="155" spans="4:27" ht="12.75">
      <c r="D155"/>
      <c r="E155"/>
      <c r="U155"/>
      <c r="V155"/>
      <c r="W155"/>
      <c r="X155"/>
      <c r="Y155"/>
      <c r="Z155"/>
      <c r="AA155"/>
    </row>
    <row r="156" spans="4:27" ht="12.75">
      <c r="D156"/>
      <c r="E156"/>
      <c r="U156"/>
      <c r="V156"/>
      <c r="W156"/>
      <c r="X156"/>
      <c r="Y156"/>
      <c r="Z156"/>
      <c r="AA156"/>
    </row>
    <row r="157" spans="4:27" ht="12.75">
      <c r="D157"/>
      <c r="E157"/>
      <c r="U157"/>
      <c r="V157"/>
      <c r="W157"/>
      <c r="X157"/>
      <c r="Y157"/>
      <c r="Z157"/>
      <c r="AA157"/>
    </row>
    <row r="158" spans="4:27" ht="12.75">
      <c r="D158"/>
      <c r="E158"/>
      <c r="U158"/>
      <c r="V158"/>
      <c r="W158"/>
      <c r="X158"/>
      <c r="Y158"/>
      <c r="Z158"/>
      <c r="AA158"/>
    </row>
    <row r="159" spans="4:27" ht="12.75">
      <c r="D159"/>
      <c r="E159"/>
      <c r="U159"/>
      <c r="V159"/>
      <c r="W159"/>
      <c r="X159"/>
      <c r="Y159"/>
      <c r="Z159"/>
      <c r="AA159"/>
    </row>
    <row r="160" spans="4:27" ht="12.75">
      <c r="D160"/>
      <c r="E160"/>
      <c r="U160"/>
      <c r="V160"/>
      <c r="W160"/>
      <c r="X160"/>
      <c r="Y160"/>
      <c r="Z160"/>
      <c r="AA160"/>
    </row>
    <row r="161" spans="4:27" ht="12.75">
      <c r="D161"/>
      <c r="E161"/>
      <c r="U161"/>
      <c r="V161"/>
      <c r="W161"/>
      <c r="X161"/>
      <c r="Y161"/>
      <c r="Z161"/>
      <c r="AA161"/>
    </row>
    <row r="162" spans="4:27" ht="12.75">
      <c r="D162"/>
      <c r="E162"/>
      <c r="U162"/>
      <c r="V162"/>
      <c r="W162"/>
      <c r="X162"/>
      <c r="Y162"/>
      <c r="Z162"/>
      <c r="AA162"/>
    </row>
    <row r="163" spans="4:27" ht="12.75">
      <c r="D163"/>
      <c r="E163"/>
      <c r="U163"/>
      <c r="V163"/>
      <c r="W163"/>
      <c r="X163"/>
      <c r="Y163"/>
      <c r="Z163"/>
      <c r="AA163"/>
    </row>
    <row r="164" spans="4:27" ht="12.75">
      <c r="D164"/>
      <c r="E164"/>
      <c r="U164"/>
      <c r="V164"/>
      <c r="W164"/>
      <c r="X164"/>
      <c r="Y164"/>
      <c r="Z164"/>
      <c r="AA164"/>
    </row>
    <row r="165" spans="4:27" ht="12.75">
      <c r="D165"/>
      <c r="E165"/>
      <c r="U165"/>
      <c r="V165"/>
      <c r="W165"/>
      <c r="X165"/>
      <c r="Y165"/>
      <c r="Z165"/>
      <c r="AA165"/>
    </row>
    <row r="166" spans="4:27" ht="12.75">
      <c r="D166"/>
      <c r="E166"/>
      <c r="U166"/>
      <c r="V166"/>
      <c r="W166"/>
      <c r="X166"/>
      <c r="Y166"/>
      <c r="Z166"/>
      <c r="AA166"/>
    </row>
    <row r="167" spans="4:27" ht="12.75">
      <c r="D167"/>
      <c r="E167"/>
      <c r="U167"/>
      <c r="V167"/>
      <c r="W167"/>
      <c r="X167"/>
      <c r="Y167"/>
      <c r="Z167"/>
      <c r="AA167"/>
    </row>
    <row r="168" spans="4:27" ht="12.75">
      <c r="D168"/>
      <c r="E168"/>
      <c r="U168"/>
      <c r="V168"/>
      <c r="W168"/>
      <c r="X168"/>
      <c r="Y168"/>
      <c r="Z168"/>
      <c r="AA168"/>
    </row>
    <row r="169" spans="4:27" ht="12.75">
      <c r="D169"/>
      <c r="E169"/>
      <c r="U169"/>
      <c r="V169"/>
      <c r="W169"/>
      <c r="X169"/>
      <c r="Y169"/>
      <c r="Z169"/>
      <c r="AA169"/>
    </row>
    <row r="170" spans="4:27" ht="12.75">
      <c r="D170"/>
      <c r="E170"/>
      <c r="U170"/>
      <c r="V170"/>
      <c r="W170"/>
      <c r="X170"/>
      <c r="Y170"/>
      <c r="Z170"/>
      <c r="AA170"/>
    </row>
    <row r="171" spans="4:27" ht="12.75">
      <c r="D171"/>
      <c r="E171"/>
      <c r="U171"/>
      <c r="V171"/>
      <c r="W171"/>
      <c r="X171"/>
      <c r="Y171"/>
      <c r="Z171"/>
      <c r="AA171"/>
    </row>
    <row r="172" spans="4:27" ht="12.75">
      <c r="D172"/>
      <c r="E172"/>
      <c r="U172"/>
      <c r="V172"/>
      <c r="W172"/>
      <c r="X172"/>
      <c r="Y172"/>
      <c r="Z172"/>
      <c r="AA172"/>
    </row>
    <row r="173" spans="4:27" ht="12.75">
      <c r="D173"/>
      <c r="E173"/>
      <c r="U173"/>
      <c r="V173"/>
      <c r="W173"/>
      <c r="X173"/>
      <c r="Y173"/>
      <c r="Z173"/>
      <c r="AA173"/>
    </row>
    <row r="174" spans="4:27" ht="12.75">
      <c r="D174"/>
      <c r="E174"/>
      <c r="U174"/>
      <c r="V174"/>
      <c r="W174"/>
      <c r="X174"/>
      <c r="Y174"/>
      <c r="Z174"/>
      <c r="AA174"/>
    </row>
    <row r="175" spans="4:27" ht="12.75">
      <c r="D175"/>
      <c r="E175"/>
      <c r="U175"/>
      <c r="V175"/>
      <c r="W175"/>
      <c r="X175"/>
      <c r="Y175"/>
      <c r="Z175"/>
      <c r="AA175"/>
    </row>
    <row r="176" spans="4:27" ht="12.75">
      <c r="D176"/>
      <c r="E176"/>
      <c r="U176"/>
      <c r="V176"/>
      <c r="W176"/>
      <c r="X176"/>
      <c r="Y176"/>
      <c r="Z176"/>
      <c r="AA176"/>
    </row>
    <row r="177" spans="4:27" ht="12.75">
      <c r="D177"/>
      <c r="E177"/>
      <c r="U177"/>
      <c r="V177"/>
      <c r="W177"/>
      <c r="X177"/>
      <c r="Y177"/>
      <c r="Z177"/>
      <c r="AA177"/>
    </row>
    <row r="178" spans="4:27" ht="12.75">
      <c r="D178"/>
      <c r="E178"/>
      <c r="U178"/>
      <c r="V178"/>
      <c r="W178"/>
      <c r="X178"/>
      <c r="Y178"/>
      <c r="Z178"/>
      <c r="AA178"/>
    </row>
    <row r="179" spans="4:27" ht="12.75">
      <c r="D179"/>
      <c r="E179"/>
      <c r="U179"/>
      <c r="V179"/>
      <c r="W179"/>
      <c r="X179"/>
      <c r="Y179"/>
      <c r="Z179"/>
      <c r="AA179"/>
    </row>
    <row r="180" spans="4:27" ht="12.75">
      <c r="D180"/>
      <c r="E180"/>
      <c r="U180"/>
      <c r="V180"/>
      <c r="W180"/>
      <c r="X180"/>
      <c r="Y180"/>
      <c r="Z180"/>
      <c r="AA180"/>
    </row>
    <row r="181" spans="4:27" ht="12.75">
      <c r="D181"/>
      <c r="E181"/>
      <c r="U181"/>
      <c r="V181"/>
      <c r="W181"/>
      <c r="X181"/>
      <c r="Y181"/>
      <c r="Z181"/>
      <c r="AA181"/>
    </row>
    <row r="182" spans="4:27" ht="12.75">
      <c r="D182"/>
      <c r="E182"/>
      <c r="U182"/>
      <c r="V182"/>
      <c r="W182"/>
      <c r="X182"/>
      <c r="Y182"/>
      <c r="Z182"/>
      <c r="AA182"/>
    </row>
    <row r="183" spans="4:27" ht="12.75">
      <c r="D183"/>
      <c r="E183"/>
      <c r="U183"/>
      <c r="V183"/>
      <c r="W183"/>
      <c r="X183"/>
      <c r="Y183"/>
      <c r="Z183"/>
      <c r="AA183"/>
    </row>
    <row r="184" spans="4:27" ht="12.75">
      <c r="D184"/>
      <c r="E184"/>
      <c r="U184"/>
      <c r="V184"/>
      <c r="W184"/>
      <c r="X184"/>
      <c r="Y184"/>
      <c r="Z184"/>
      <c r="AA184"/>
    </row>
    <row r="185" spans="4:27" ht="12.75">
      <c r="D185"/>
      <c r="E185"/>
      <c r="U185"/>
      <c r="V185"/>
      <c r="W185"/>
      <c r="X185"/>
      <c r="Y185"/>
      <c r="Z185"/>
      <c r="AA185"/>
    </row>
    <row r="186" spans="4:27" ht="12.75">
      <c r="D186"/>
      <c r="E186"/>
      <c r="U186"/>
      <c r="V186"/>
      <c r="W186"/>
      <c r="X186"/>
      <c r="Y186"/>
      <c r="Z186"/>
      <c r="AA186"/>
    </row>
    <row r="187" spans="4:27" ht="12.75">
      <c r="D187"/>
      <c r="E187"/>
      <c r="U187"/>
      <c r="V187"/>
      <c r="W187"/>
      <c r="X187"/>
      <c r="Y187"/>
      <c r="Z187"/>
      <c r="AA187"/>
    </row>
    <row r="188" spans="4:27" ht="12.75">
      <c r="D188"/>
      <c r="E188"/>
      <c r="U188"/>
      <c r="V188"/>
      <c r="W188"/>
      <c r="X188"/>
      <c r="Y188"/>
      <c r="Z188"/>
      <c r="AA188"/>
    </row>
    <row r="189" spans="4:27" ht="12.75">
      <c r="D189"/>
      <c r="E189"/>
      <c r="U189"/>
      <c r="V189"/>
      <c r="W189"/>
      <c r="X189"/>
      <c r="Y189"/>
      <c r="Z189"/>
      <c r="AA189"/>
    </row>
    <row r="190" spans="4:27" ht="12.75">
      <c r="D190"/>
      <c r="E190"/>
      <c r="U190"/>
      <c r="V190"/>
      <c r="W190"/>
      <c r="X190"/>
      <c r="Y190"/>
      <c r="Z190"/>
      <c r="AA190"/>
    </row>
    <row r="191" spans="4:27" ht="12.75">
      <c r="D191"/>
      <c r="E191"/>
      <c r="U191"/>
      <c r="V191"/>
      <c r="W191"/>
      <c r="X191"/>
      <c r="Y191"/>
      <c r="Z191"/>
      <c r="AA191"/>
    </row>
    <row r="192" spans="4:27" ht="12.75">
      <c r="D192"/>
      <c r="E192"/>
      <c r="U192"/>
      <c r="V192"/>
      <c r="W192"/>
      <c r="X192"/>
      <c r="Y192"/>
      <c r="Z192"/>
      <c r="AA192"/>
    </row>
    <row r="193" spans="4:27" ht="12.75">
      <c r="D193"/>
      <c r="E193"/>
      <c r="U193"/>
      <c r="V193"/>
      <c r="W193"/>
      <c r="X193"/>
      <c r="Y193"/>
      <c r="Z193"/>
      <c r="AA193"/>
    </row>
    <row r="194" spans="4:27" ht="12.75">
      <c r="D194"/>
      <c r="E194"/>
      <c r="U194"/>
      <c r="V194"/>
      <c r="W194"/>
      <c r="X194"/>
      <c r="Y194"/>
      <c r="Z194"/>
      <c r="AA194"/>
    </row>
    <row r="195" spans="4:27" ht="12.75">
      <c r="D195"/>
      <c r="E195"/>
      <c r="U195"/>
      <c r="V195"/>
      <c r="W195"/>
      <c r="X195"/>
      <c r="Y195"/>
      <c r="Z195"/>
      <c r="AA195"/>
    </row>
    <row r="196" spans="4:27" ht="12.75">
      <c r="D196"/>
      <c r="E196"/>
      <c r="U196"/>
      <c r="V196"/>
      <c r="W196"/>
      <c r="X196"/>
      <c r="Y196"/>
      <c r="Z196"/>
      <c r="AA196"/>
    </row>
    <row r="197" spans="4:27" ht="12.75">
      <c r="D197"/>
      <c r="E197"/>
      <c r="U197"/>
      <c r="V197"/>
      <c r="W197"/>
      <c r="X197"/>
      <c r="Y197"/>
      <c r="Z197"/>
      <c r="AA197"/>
    </row>
    <row r="198" spans="4:27" ht="12.75">
      <c r="D198"/>
      <c r="E198"/>
      <c r="U198"/>
      <c r="V198"/>
      <c r="W198"/>
      <c r="X198"/>
      <c r="Y198"/>
      <c r="Z198"/>
      <c r="AA198"/>
    </row>
    <row r="199" spans="4:27" ht="12.75">
      <c r="D199"/>
      <c r="E199"/>
      <c r="U199"/>
      <c r="V199"/>
      <c r="W199"/>
      <c r="X199"/>
      <c r="Y199"/>
      <c r="Z199"/>
      <c r="AA199"/>
    </row>
    <row r="200" spans="4:27" ht="12.75">
      <c r="D200"/>
      <c r="E200"/>
      <c r="U200"/>
      <c r="V200"/>
      <c r="W200"/>
      <c r="X200"/>
      <c r="Y200"/>
      <c r="Z200"/>
      <c r="AA200"/>
    </row>
    <row r="201" spans="4:27" ht="12.75">
      <c r="D201"/>
      <c r="E201"/>
      <c r="U201"/>
      <c r="V201"/>
      <c r="W201"/>
      <c r="X201"/>
      <c r="Y201"/>
      <c r="Z201"/>
      <c r="AA201"/>
    </row>
    <row r="202" spans="4:27" ht="12.75">
      <c r="D202"/>
      <c r="E202"/>
      <c r="U202"/>
      <c r="V202"/>
      <c r="W202"/>
      <c r="X202"/>
      <c r="Y202"/>
      <c r="Z202"/>
      <c r="AA202"/>
    </row>
    <row r="203" spans="4:27" ht="12.75">
      <c r="D203"/>
      <c r="E203"/>
      <c r="U203"/>
      <c r="V203"/>
      <c r="W203"/>
      <c r="X203"/>
      <c r="Y203"/>
      <c r="Z203"/>
      <c r="AA203"/>
    </row>
    <row r="204" spans="4:27" ht="12.75">
      <c r="D204"/>
      <c r="E204"/>
      <c r="U204"/>
      <c r="V204"/>
      <c r="W204"/>
      <c r="X204"/>
      <c r="Y204"/>
      <c r="Z204"/>
      <c r="AA204"/>
    </row>
    <row r="205" spans="4:27" ht="12.75">
      <c r="D205"/>
      <c r="E205"/>
      <c r="U205"/>
      <c r="V205"/>
      <c r="W205"/>
      <c r="X205"/>
      <c r="Y205"/>
      <c r="Z205"/>
      <c r="AA205"/>
    </row>
    <row r="206" spans="4:27" ht="12.75">
      <c r="D206"/>
      <c r="E206"/>
      <c r="U206"/>
      <c r="V206"/>
      <c r="W206"/>
      <c r="X206"/>
      <c r="Y206"/>
      <c r="Z206"/>
      <c r="AA206"/>
    </row>
    <row r="207" spans="4:27" ht="12.75">
      <c r="D207"/>
      <c r="E207"/>
      <c r="U207"/>
      <c r="V207"/>
      <c r="W207"/>
      <c r="X207"/>
      <c r="Y207"/>
      <c r="Z207"/>
      <c r="AA207"/>
    </row>
    <row r="208" spans="4:27" ht="12.75">
      <c r="D208"/>
      <c r="E208"/>
      <c r="U208"/>
      <c r="V208"/>
      <c r="W208"/>
      <c r="X208"/>
      <c r="Y208"/>
      <c r="Z208"/>
      <c r="AA208"/>
    </row>
    <row r="209" spans="4:27" ht="12.75">
      <c r="D209"/>
      <c r="E209"/>
      <c r="U209"/>
      <c r="V209"/>
      <c r="W209"/>
      <c r="X209"/>
      <c r="Y209"/>
      <c r="Z209"/>
      <c r="AA209"/>
    </row>
    <row r="210" spans="4:27" ht="12.75">
      <c r="D210"/>
      <c r="E210"/>
      <c r="U210"/>
      <c r="V210"/>
      <c r="W210"/>
      <c r="X210"/>
      <c r="Y210"/>
      <c r="Z210"/>
      <c r="AA210"/>
    </row>
    <row r="211" spans="4:27" ht="12.75">
      <c r="D211"/>
      <c r="E211"/>
      <c r="U211"/>
      <c r="V211"/>
      <c r="W211"/>
      <c r="X211"/>
      <c r="Y211"/>
      <c r="Z211"/>
      <c r="AA211"/>
    </row>
    <row r="212" spans="4:27" ht="12.75">
      <c r="D212"/>
      <c r="E212"/>
      <c r="U212"/>
      <c r="V212"/>
      <c r="W212"/>
      <c r="X212"/>
      <c r="Y212"/>
      <c r="Z212"/>
      <c r="AA212"/>
    </row>
    <row r="213" spans="4:27" ht="12.75">
      <c r="D213"/>
      <c r="E213"/>
      <c r="U213"/>
      <c r="V213"/>
      <c r="W213"/>
      <c r="X213"/>
      <c r="Y213"/>
      <c r="Z213"/>
      <c r="AA213"/>
    </row>
    <row r="214" spans="4:27" ht="12.75">
      <c r="D214"/>
      <c r="E214"/>
      <c r="U214"/>
      <c r="V214"/>
      <c r="W214"/>
      <c r="X214"/>
      <c r="Y214"/>
      <c r="Z214"/>
      <c r="AA214"/>
    </row>
    <row r="215" spans="4:27" ht="12.75">
      <c r="D215"/>
      <c r="E215"/>
      <c r="U215"/>
      <c r="V215"/>
      <c r="W215"/>
      <c r="X215"/>
      <c r="Y215"/>
      <c r="Z215"/>
      <c r="AA215"/>
    </row>
    <row r="216" spans="4:27" ht="12.75">
      <c r="D216"/>
      <c r="E216"/>
      <c r="U216"/>
      <c r="V216"/>
      <c r="W216"/>
      <c r="X216"/>
      <c r="Y216"/>
      <c r="Z216"/>
      <c r="AA216"/>
    </row>
    <row r="217" spans="4:27" ht="12.75">
      <c r="D217"/>
      <c r="E217"/>
      <c r="U217"/>
      <c r="V217"/>
      <c r="W217"/>
      <c r="X217"/>
      <c r="Y217"/>
      <c r="Z217"/>
      <c r="AA217"/>
    </row>
    <row r="218" spans="4:27" ht="12.75">
      <c r="D218"/>
      <c r="E218"/>
      <c r="U218"/>
      <c r="V218"/>
      <c r="W218"/>
      <c r="X218"/>
      <c r="Y218"/>
      <c r="Z218"/>
      <c r="AA218"/>
    </row>
    <row r="219" spans="4:27" ht="12.75">
      <c r="D219"/>
      <c r="E219"/>
      <c r="U219"/>
      <c r="V219"/>
      <c r="W219"/>
      <c r="X219"/>
      <c r="Y219"/>
      <c r="Z219"/>
      <c r="AA219"/>
    </row>
    <row r="220" spans="4:27" ht="12.75">
      <c r="D220"/>
      <c r="E220"/>
      <c r="U220"/>
      <c r="V220"/>
      <c r="W220"/>
      <c r="X220"/>
      <c r="Y220"/>
      <c r="Z220"/>
      <c r="AA220"/>
    </row>
    <row r="221" spans="4:27" ht="12.75">
      <c r="D221"/>
      <c r="E221"/>
      <c r="U221"/>
      <c r="V221"/>
      <c r="W221"/>
      <c r="X221"/>
      <c r="Y221"/>
      <c r="Z221"/>
      <c r="AA221"/>
    </row>
    <row r="222" spans="4:27" ht="12.75">
      <c r="D222"/>
      <c r="E222"/>
      <c r="U222"/>
      <c r="V222"/>
      <c r="W222"/>
      <c r="X222"/>
      <c r="Y222"/>
      <c r="Z222"/>
      <c r="AA222"/>
    </row>
    <row r="223" spans="4:27" ht="12.75">
      <c r="D223"/>
      <c r="E223"/>
      <c r="U223"/>
      <c r="V223"/>
      <c r="W223"/>
      <c r="X223"/>
      <c r="Y223"/>
      <c r="Z223"/>
      <c r="AA223"/>
    </row>
    <row r="224" spans="4:27" ht="12.75">
      <c r="D224"/>
      <c r="E224"/>
      <c r="U224"/>
      <c r="V224"/>
      <c r="W224"/>
      <c r="X224"/>
      <c r="Y224"/>
      <c r="Z224"/>
      <c r="AA224"/>
    </row>
    <row r="225" spans="4:27" ht="12.75">
      <c r="D225"/>
      <c r="E225"/>
      <c r="U225"/>
      <c r="V225"/>
      <c r="W225"/>
      <c r="X225"/>
      <c r="Y225"/>
      <c r="Z225"/>
      <c r="AA225"/>
    </row>
    <row r="226" spans="4:27" ht="12.75">
      <c r="D226"/>
      <c r="E226"/>
      <c r="U226"/>
      <c r="V226"/>
      <c r="W226"/>
      <c r="X226"/>
      <c r="Y226"/>
      <c r="Z226"/>
      <c r="AA226"/>
    </row>
    <row r="227" spans="4:27" ht="12.75">
      <c r="D227"/>
      <c r="E227"/>
      <c r="U227"/>
      <c r="V227"/>
      <c r="W227"/>
      <c r="X227"/>
      <c r="Y227"/>
      <c r="Z227"/>
      <c r="AA227"/>
    </row>
    <row r="228" spans="4:27" ht="12.75">
      <c r="D228"/>
      <c r="E228"/>
      <c r="U228"/>
      <c r="V228"/>
      <c r="W228"/>
      <c r="X228"/>
      <c r="Y228"/>
      <c r="Z228"/>
      <c r="AA228"/>
    </row>
    <row r="229" spans="4:27" ht="12.75">
      <c r="D229"/>
      <c r="E229"/>
      <c r="U229"/>
      <c r="V229"/>
      <c r="W229"/>
      <c r="X229"/>
      <c r="Y229"/>
      <c r="Z229"/>
      <c r="AA229"/>
    </row>
    <row r="230" spans="4:27" ht="12.75">
      <c r="D230"/>
      <c r="E230"/>
      <c r="U230"/>
      <c r="V230"/>
      <c r="W230"/>
      <c r="X230"/>
      <c r="Y230"/>
      <c r="Z230"/>
      <c r="AA230"/>
    </row>
    <row r="231" spans="4:27" ht="12.75">
      <c r="D231"/>
      <c r="E231"/>
      <c r="U231"/>
      <c r="V231"/>
      <c r="W231"/>
      <c r="X231"/>
      <c r="Y231"/>
      <c r="Z231"/>
      <c r="AA231"/>
    </row>
    <row r="232" spans="4:5" ht="12.75">
      <c r="D232"/>
      <c r="E232"/>
    </row>
    <row r="233" spans="4:5" ht="12.75">
      <c r="D233"/>
      <c r="E233"/>
    </row>
    <row r="234" spans="4:5" ht="12.75">
      <c r="D234"/>
      <c r="E234"/>
    </row>
    <row r="235" spans="4:5" ht="12.75">
      <c r="D235"/>
      <c r="E235"/>
    </row>
    <row r="236" spans="4:5" ht="12.75">
      <c r="D236"/>
      <c r="E236"/>
    </row>
    <row r="237" spans="4:27" ht="12.75">
      <c r="D237"/>
      <c r="E237"/>
      <c r="U237"/>
      <c r="V237"/>
      <c r="W237"/>
      <c r="X237"/>
      <c r="Y237"/>
      <c r="Z237"/>
      <c r="AA237"/>
    </row>
    <row r="238" spans="4:27" ht="12.75">
      <c r="D238"/>
      <c r="E238"/>
      <c r="U238"/>
      <c r="V238"/>
      <c r="W238"/>
      <c r="X238"/>
      <c r="Y238"/>
      <c r="Z238"/>
      <c r="AA238"/>
    </row>
    <row r="239" spans="4:27" ht="12.75">
      <c r="D239"/>
      <c r="E239"/>
      <c r="U239"/>
      <c r="V239"/>
      <c r="W239"/>
      <c r="X239"/>
      <c r="Y239"/>
      <c r="Z239"/>
      <c r="AA239"/>
    </row>
    <row r="240" spans="4:27" ht="12.75">
      <c r="D240"/>
      <c r="E240"/>
      <c r="U240"/>
      <c r="V240"/>
      <c r="W240"/>
      <c r="X240"/>
      <c r="Y240"/>
      <c r="Z240"/>
      <c r="AA240"/>
    </row>
    <row r="241" spans="4:27" ht="12.75">
      <c r="D241"/>
      <c r="E241"/>
      <c r="U241"/>
      <c r="V241"/>
      <c r="W241"/>
      <c r="X241"/>
      <c r="Y241"/>
      <c r="Z241"/>
      <c r="AA241"/>
    </row>
    <row r="242" spans="4:27" ht="12.75">
      <c r="D242"/>
      <c r="E242"/>
      <c r="U242"/>
      <c r="V242"/>
      <c r="W242"/>
      <c r="X242"/>
      <c r="Y242"/>
      <c r="Z242"/>
      <c r="AA242"/>
    </row>
    <row r="243" spans="4:27" ht="12.75">
      <c r="D243"/>
      <c r="E243"/>
      <c r="U243"/>
      <c r="V243"/>
      <c r="W243"/>
      <c r="X243"/>
      <c r="Y243"/>
      <c r="Z243"/>
      <c r="AA243"/>
    </row>
    <row r="244" spans="4:27" ht="12.75">
      <c r="D244"/>
      <c r="E244"/>
      <c r="U244"/>
      <c r="V244"/>
      <c r="W244"/>
      <c r="X244"/>
      <c r="Y244"/>
      <c r="Z244"/>
      <c r="AA244"/>
    </row>
    <row r="245" spans="4:27" ht="12.75">
      <c r="D245"/>
      <c r="E245"/>
      <c r="U245"/>
      <c r="V245"/>
      <c r="W245"/>
      <c r="X245"/>
      <c r="Y245"/>
      <c r="Z245"/>
      <c r="AA245"/>
    </row>
    <row r="246" spans="4:27" ht="12.75">
      <c r="D246"/>
      <c r="E246"/>
      <c r="U246"/>
      <c r="V246"/>
      <c r="W246"/>
      <c r="X246"/>
      <c r="Y246"/>
      <c r="Z246"/>
      <c r="AA246"/>
    </row>
    <row r="247" spans="4:27" ht="12.75">
      <c r="D247"/>
      <c r="E247"/>
      <c r="U247"/>
      <c r="V247"/>
      <c r="W247"/>
      <c r="X247"/>
      <c r="Y247"/>
      <c r="Z247"/>
      <c r="AA247"/>
    </row>
    <row r="248" spans="4:27" ht="12.75">
      <c r="D248"/>
      <c r="E248"/>
      <c r="U248"/>
      <c r="V248"/>
      <c r="W248"/>
      <c r="X248"/>
      <c r="Y248"/>
      <c r="Z248"/>
      <c r="AA248"/>
    </row>
    <row r="249" spans="4:27" ht="12.75">
      <c r="D249"/>
      <c r="E249"/>
      <c r="U249"/>
      <c r="V249"/>
      <c r="W249"/>
      <c r="X249"/>
      <c r="Y249"/>
      <c r="Z249"/>
      <c r="AA249"/>
    </row>
    <row r="250" spans="4:27" ht="12.75">
      <c r="D250"/>
      <c r="E250"/>
      <c r="U250"/>
      <c r="V250"/>
      <c r="W250"/>
      <c r="X250"/>
      <c r="Y250"/>
      <c r="Z250"/>
      <c r="AA250"/>
    </row>
    <row r="251" spans="4:27" ht="12.75">
      <c r="D251"/>
      <c r="E251"/>
      <c r="U251"/>
      <c r="V251"/>
      <c r="W251"/>
      <c r="X251"/>
      <c r="Y251"/>
      <c r="Z251"/>
      <c r="AA251"/>
    </row>
    <row r="252" spans="4:27" ht="12.75">
      <c r="D252"/>
      <c r="E252"/>
      <c r="U252"/>
      <c r="V252"/>
      <c r="W252"/>
      <c r="X252"/>
      <c r="Y252"/>
      <c r="Z252"/>
      <c r="AA252"/>
    </row>
    <row r="253" spans="4:27" ht="12.75">
      <c r="D253"/>
      <c r="E253"/>
      <c r="U253"/>
      <c r="V253"/>
      <c r="W253"/>
      <c r="X253"/>
      <c r="Y253"/>
      <c r="Z253"/>
      <c r="AA253"/>
    </row>
    <row r="254" spans="4:27" ht="12.75">
      <c r="D254"/>
      <c r="E254"/>
      <c r="U254"/>
      <c r="V254"/>
      <c r="W254"/>
      <c r="X254"/>
      <c r="Y254"/>
      <c r="Z254"/>
      <c r="AA254"/>
    </row>
    <row r="265" spans="4:27" ht="12.75">
      <c r="D265"/>
      <c r="E265"/>
      <c r="F265"/>
      <c r="R265"/>
      <c r="U265"/>
      <c r="V265"/>
      <c r="W265"/>
      <c r="X265"/>
      <c r="Y265"/>
      <c r="Z265"/>
      <c r="AA265"/>
    </row>
    <row r="266" spans="4:27" ht="12.75">
      <c r="D266"/>
      <c r="E266"/>
      <c r="F266"/>
      <c r="R266"/>
      <c r="U266"/>
      <c r="V266"/>
      <c r="W266"/>
      <c r="X266"/>
      <c r="Y266"/>
      <c r="Z266"/>
      <c r="AA266"/>
    </row>
    <row r="267" spans="4:27" ht="12.75">
      <c r="D267"/>
      <c r="E267"/>
      <c r="F267"/>
      <c r="R267"/>
      <c r="U267"/>
      <c r="V267"/>
      <c r="W267"/>
      <c r="X267"/>
      <c r="Y267"/>
      <c r="Z267"/>
      <c r="AA267"/>
    </row>
    <row r="268" spans="4:27" ht="12.75">
      <c r="D268"/>
      <c r="E268"/>
      <c r="F268"/>
      <c r="R268"/>
      <c r="U268"/>
      <c r="V268"/>
      <c r="W268"/>
      <c r="X268"/>
      <c r="Y268"/>
      <c r="Z268"/>
      <c r="AA268"/>
    </row>
    <row r="269" spans="4:27" ht="12.75">
      <c r="D269"/>
      <c r="E269"/>
      <c r="F269"/>
      <c r="R269"/>
      <c r="U269"/>
      <c r="V269"/>
      <c r="W269"/>
      <c r="X269"/>
      <c r="Y269"/>
      <c r="Z269"/>
      <c r="AA269"/>
    </row>
    <row r="270" spans="4:27" ht="12.75">
      <c r="D270"/>
      <c r="E270"/>
      <c r="F270"/>
      <c r="R270"/>
      <c r="U270"/>
      <c r="V270"/>
      <c r="W270"/>
      <c r="X270"/>
      <c r="Y270"/>
      <c r="Z270"/>
      <c r="AA270"/>
    </row>
    <row r="271" spans="4:27" ht="12.75">
      <c r="D271"/>
      <c r="E271"/>
      <c r="F271"/>
      <c r="R271"/>
      <c r="U271"/>
      <c r="V271"/>
      <c r="W271"/>
      <c r="X271"/>
      <c r="Y271"/>
      <c r="Z271"/>
      <c r="AA271"/>
    </row>
    <row r="272" spans="4:27" ht="12.75">
      <c r="D272"/>
      <c r="E272"/>
      <c r="F272"/>
      <c r="R272"/>
      <c r="U272"/>
      <c r="V272"/>
      <c r="W272"/>
      <c r="X272"/>
      <c r="Y272"/>
      <c r="Z272"/>
      <c r="AA272"/>
    </row>
    <row r="273" spans="4:27" ht="12.75">
      <c r="D273"/>
      <c r="E273"/>
      <c r="F273"/>
      <c r="R273"/>
      <c r="U273"/>
      <c r="V273"/>
      <c r="W273"/>
      <c r="X273"/>
      <c r="Y273"/>
      <c r="Z273"/>
      <c r="AA273"/>
    </row>
    <row r="274" spans="4:27" ht="12.75">
      <c r="D274"/>
      <c r="E274"/>
      <c r="F274"/>
      <c r="R274"/>
      <c r="U274"/>
      <c r="V274"/>
      <c r="W274"/>
      <c r="X274"/>
      <c r="Y274"/>
      <c r="Z274"/>
      <c r="AA274"/>
    </row>
  </sheetData>
  <sheetProtection/>
  <mergeCells count="9">
    <mergeCell ref="AE3:AK3"/>
    <mergeCell ref="A35:D35"/>
    <mergeCell ref="A36:D36"/>
    <mergeCell ref="A2:D2"/>
    <mergeCell ref="F3:F4"/>
    <mergeCell ref="G3:Q3"/>
    <mergeCell ref="A3:D4"/>
    <mergeCell ref="S3:AB3"/>
    <mergeCell ref="A34:D34"/>
  </mergeCells>
  <printOptions horizontalCentered="1"/>
  <pageMargins left="0.24" right="0.18" top="0.56" bottom="0.49" header="0.5118110236220472" footer="0.5118110236220472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M294"/>
  <sheetViews>
    <sheetView zoomScalePageLayoutView="0" workbookViewId="0" topLeftCell="A1">
      <pane ySplit="5205" topLeftCell="A44" activePane="bottomLeft" state="split"/>
      <selection pane="topLeft" activeCell="A1" sqref="A1"/>
      <selection pane="bottomLeft" activeCell="D62" sqref="D62"/>
    </sheetView>
  </sheetViews>
  <sheetFormatPr defaultColWidth="9.140625" defaultRowHeight="12.75"/>
  <cols>
    <col min="1" max="1" width="9.140625" style="47" customWidth="1"/>
    <col min="2" max="2" width="0" style="47" hidden="1" customWidth="1"/>
    <col min="3" max="3" width="9.140625" style="47" customWidth="1"/>
    <col min="4" max="4" width="40.00390625" style="64" customWidth="1"/>
    <col min="5" max="5" width="6.28125" style="64" hidden="1" customWidth="1"/>
    <col min="6" max="6" width="9.421875" style="73" customWidth="1"/>
    <col min="7" max="7" width="16.140625" style="47" bestFit="1" customWidth="1"/>
    <col min="8" max="8" width="13.140625" style="47" bestFit="1" customWidth="1"/>
    <col min="9" max="9" width="14.8515625" style="47" bestFit="1" customWidth="1"/>
    <col min="10" max="10" width="15.421875" style="47" bestFit="1" customWidth="1"/>
    <col min="11" max="11" width="14.8515625" style="47" bestFit="1" customWidth="1"/>
    <col min="12" max="12" width="14.421875" style="47" bestFit="1" customWidth="1"/>
    <col min="13" max="14" width="15.421875" style="47" bestFit="1" customWidth="1"/>
    <col min="15" max="15" width="15.421875" style="47" customWidth="1"/>
    <col min="16" max="16" width="13.421875" style="47" bestFit="1" customWidth="1"/>
    <col min="17" max="17" width="15.8515625" style="0" customWidth="1"/>
    <col min="18" max="18" width="4.140625" style="52" customWidth="1"/>
    <col min="19" max="19" width="16.57421875" style="0" customWidth="1"/>
    <col min="20" max="20" width="14.8515625" style="0" customWidth="1"/>
    <col min="21" max="27" width="14.8515625" style="47" customWidth="1"/>
    <col min="28" max="28" width="17.140625" style="0" customWidth="1"/>
    <col min="29" max="29" width="15.421875" style="0" customWidth="1"/>
    <col min="30" max="30" width="3.28125" style="0" customWidth="1"/>
    <col min="31" max="31" width="17.7109375" style="0" bestFit="1" customWidth="1"/>
    <col min="32" max="34" width="16.140625" style="0" customWidth="1"/>
    <col min="35" max="35" width="17.140625" style="0" customWidth="1"/>
    <col min="36" max="36" width="16.140625" style="0" customWidth="1"/>
    <col min="37" max="37" width="17.8515625" style="0" customWidth="1"/>
    <col min="38" max="38" width="15.57421875" style="0" customWidth="1"/>
    <col min="39" max="39" width="17.140625" style="0" customWidth="1"/>
    <col min="40" max="40" width="12.00390625" style="0" customWidth="1"/>
  </cols>
  <sheetData>
    <row r="1" spans="4:18" s="47" customFormat="1" ht="15.75" customHeight="1">
      <c r="D1" s="64"/>
      <c r="E1" s="64"/>
      <c r="F1" s="73"/>
      <c r="R1" s="52"/>
    </row>
    <row r="2" spans="1:28" s="33" customFormat="1" ht="15.75" customHeight="1">
      <c r="A2" s="196"/>
      <c r="B2" s="196"/>
      <c r="C2" s="196"/>
      <c r="D2" s="196"/>
      <c r="E2" s="95"/>
      <c r="F2" s="95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1:143" s="5" customFormat="1" ht="28.5" customHeight="1">
      <c r="A3" s="183" t="s">
        <v>335</v>
      </c>
      <c r="B3" s="184"/>
      <c r="C3" s="184"/>
      <c r="D3" s="184"/>
      <c r="E3" s="96"/>
      <c r="F3" s="181" t="s">
        <v>443</v>
      </c>
      <c r="G3" s="188" t="s">
        <v>253</v>
      </c>
      <c r="H3" s="205"/>
      <c r="I3" s="205"/>
      <c r="J3" s="205"/>
      <c r="K3" s="205"/>
      <c r="L3" s="205"/>
      <c r="M3" s="205"/>
      <c r="N3" s="205"/>
      <c r="O3" s="205"/>
      <c r="P3" s="205"/>
      <c r="Q3" s="206"/>
      <c r="R3" s="24"/>
      <c r="S3" s="188" t="s">
        <v>258</v>
      </c>
      <c r="T3" s="207"/>
      <c r="U3" s="207"/>
      <c r="V3" s="207"/>
      <c r="W3" s="207"/>
      <c r="X3" s="207"/>
      <c r="Y3" s="207"/>
      <c r="Z3" s="207"/>
      <c r="AA3" s="207"/>
      <c r="AB3" s="208"/>
      <c r="AC3" s="15"/>
      <c r="AD3" s="3"/>
      <c r="AE3" s="178" t="s">
        <v>269</v>
      </c>
      <c r="AF3" s="204"/>
      <c r="AG3" s="204"/>
      <c r="AH3" s="204"/>
      <c r="AI3" s="194"/>
      <c r="AJ3" s="204"/>
      <c r="AK3" s="195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</row>
    <row r="4" spans="1:143" s="5" customFormat="1" ht="85.5" customHeight="1">
      <c r="A4" s="185"/>
      <c r="B4" s="186"/>
      <c r="C4" s="186"/>
      <c r="D4" s="186"/>
      <c r="E4" s="97"/>
      <c r="F4" s="182"/>
      <c r="G4" s="111" t="s">
        <v>246</v>
      </c>
      <c r="H4" s="17" t="s">
        <v>247</v>
      </c>
      <c r="I4" s="17" t="s">
        <v>248</v>
      </c>
      <c r="J4" s="17" t="s">
        <v>249</v>
      </c>
      <c r="K4" s="57" t="s">
        <v>261</v>
      </c>
      <c r="L4" s="17" t="s">
        <v>250</v>
      </c>
      <c r="M4" s="17" t="s">
        <v>0</v>
      </c>
      <c r="N4" s="17" t="s">
        <v>251</v>
      </c>
      <c r="O4" s="17" t="s">
        <v>252</v>
      </c>
      <c r="P4" s="112" t="s">
        <v>285</v>
      </c>
      <c r="Q4" s="58" t="s">
        <v>1</v>
      </c>
      <c r="R4" s="25"/>
      <c r="S4" s="16" t="s">
        <v>254</v>
      </c>
      <c r="T4" s="34" t="s">
        <v>255</v>
      </c>
      <c r="U4" s="57" t="s">
        <v>306</v>
      </c>
      <c r="V4" s="57" t="s">
        <v>307</v>
      </c>
      <c r="W4" s="17" t="s">
        <v>2</v>
      </c>
      <c r="X4" s="17" t="s">
        <v>256</v>
      </c>
      <c r="Y4" s="17" t="s">
        <v>308</v>
      </c>
      <c r="Z4" s="57" t="s">
        <v>309</v>
      </c>
      <c r="AA4" s="17" t="s">
        <v>257</v>
      </c>
      <c r="AB4" s="26" t="s">
        <v>260</v>
      </c>
      <c r="AC4" s="22" t="s">
        <v>259</v>
      </c>
      <c r="AD4" s="3"/>
      <c r="AE4" s="16" t="s">
        <v>262</v>
      </c>
      <c r="AF4" s="16" t="s">
        <v>263</v>
      </c>
      <c r="AG4" s="16" t="s">
        <v>264</v>
      </c>
      <c r="AH4" s="16" t="s">
        <v>265</v>
      </c>
      <c r="AI4" s="60" t="s">
        <v>268</v>
      </c>
      <c r="AJ4" s="34" t="s">
        <v>266</v>
      </c>
      <c r="AK4" s="60" t="s">
        <v>267</v>
      </c>
      <c r="AL4" s="3"/>
      <c r="AM4" s="50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</row>
    <row r="5" spans="1:40" ht="16.5" customHeight="1">
      <c r="A5" s="9">
        <v>1</v>
      </c>
      <c r="B5" s="91" t="s">
        <v>312</v>
      </c>
      <c r="C5" s="91">
        <v>9521</v>
      </c>
      <c r="D5" s="92" t="s">
        <v>105</v>
      </c>
      <c r="E5" s="153">
        <f aca="true" t="shared" si="0" ref="E5:E54">IF(F5="Y",1," ")</f>
        <v>1</v>
      </c>
      <c r="F5" s="144" t="s">
        <v>326</v>
      </c>
      <c r="G5" s="99">
        <v>50005</v>
      </c>
      <c r="H5" s="100">
        <v>608</v>
      </c>
      <c r="I5" s="100"/>
      <c r="J5" s="100">
        <v>0</v>
      </c>
      <c r="K5" s="100">
        <v>8000</v>
      </c>
      <c r="L5" s="100">
        <v>0</v>
      </c>
      <c r="M5" s="100">
        <v>0</v>
      </c>
      <c r="N5" s="100">
        <v>5177</v>
      </c>
      <c r="O5" s="100">
        <v>25930</v>
      </c>
      <c r="P5" s="100">
        <v>682</v>
      </c>
      <c r="Q5" s="67">
        <f aca="true" t="shared" si="1" ref="Q5:Q26">SUM(G5:P5)</f>
        <v>90402</v>
      </c>
      <c r="R5" s="10"/>
      <c r="S5" s="66">
        <v>55442</v>
      </c>
      <c r="T5" s="66">
        <v>4139</v>
      </c>
      <c r="U5" s="66">
        <v>22</v>
      </c>
      <c r="V5" s="66">
        <v>748</v>
      </c>
      <c r="W5" s="66">
        <v>12852</v>
      </c>
      <c r="X5" s="66">
        <v>8150</v>
      </c>
      <c r="Y5" s="66">
        <v>328</v>
      </c>
      <c r="Z5" s="66">
        <v>3744</v>
      </c>
      <c r="AA5" s="66">
        <v>8726</v>
      </c>
      <c r="AB5" s="48">
        <f aca="true" t="shared" si="2" ref="AB5:AB26">SUM(S5:AA5)</f>
        <v>94151</v>
      </c>
      <c r="AC5" s="46">
        <f aca="true" t="shared" si="3" ref="AC5:AC26">+Q5-AB5</f>
        <v>-3749</v>
      </c>
      <c r="AD5" s="41"/>
      <c r="AE5" s="66">
        <v>1520000</v>
      </c>
      <c r="AF5" s="66">
        <v>0</v>
      </c>
      <c r="AG5" s="66">
        <v>101793</v>
      </c>
      <c r="AH5" s="66"/>
      <c r="AI5" s="62">
        <f aca="true" t="shared" si="4" ref="AI5:AI26">SUM(AE5:AH5)</f>
        <v>1621793</v>
      </c>
      <c r="AJ5" s="66">
        <v>12935</v>
      </c>
      <c r="AK5" s="62">
        <f aca="true" t="shared" si="5" ref="AK5:AK26">+AI5-AJ5</f>
        <v>1608858</v>
      </c>
      <c r="AL5" s="41"/>
      <c r="AM5" s="89"/>
      <c r="AN5" s="41"/>
    </row>
    <row r="6" spans="1:40" ht="16.5" customHeight="1">
      <c r="A6" s="9">
        <f aca="true" t="shared" si="6" ref="A6:A27">+A5+1</f>
        <v>2</v>
      </c>
      <c r="B6" s="91" t="s">
        <v>312</v>
      </c>
      <c r="C6" s="91">
        <v>9561</v>
      </c>
      <c r="D6" s="92" t="s">
        <v>120</v>
      </c>
      <c r="E6" s="153">
        <f t="shared" si="0"/>
        <v>1</v>
      </c>
      <c r="F6" s="144" t="s">
        <v>326</v>
      </c>
      <c r="G6" s="99">
        <v>6379</v>
      </c>
      <c r="H6" s="100">
        <v>0</v>
      </c>
      <c r="I6" s="100">
        <v>0</v>
      </c>
      <c r="J6" s="100">
        <v>0</v>
      </c>
      <c r="K6" s="100"/>
      <c r="L6" s="100">
        <v>0</v>
      </c>
      <c r="M6" s="100">
        <v>10175</v>
      </c>
      <c r="N6" s="100">
        <v>600</v>
      </c>
      <c r="O6" s="100">
        <v>0</v>
      </c>
      <c r="P6" s="100">
        <v>14594</v>
      </c>
      <c r="Q6" s="67">
        <f t="shared" si="1"/>
        <v>31748</v>
      </c>
      <c r="R6" s="10"/>
      <c r="S6" s="66">
        <v>5500</v>
      </c>
      <c r="T6" s="66">
        <v>0</v>
      </c>
      <c r="U6" s="66">
        <v>4339</v>
      </c>
      <c r="V6" s="66">
        <v>0</v>
      </c>
      <c r="W6" s="66">
        <v>13891</v>
      </c>
      <c r="X6" s="66">
        <v>759</v>
      </c>
      <c r="Y6" s="66">
        <v>0</v>
      </c>
      <c r="Z6" s="66">
        <v>0</v>
      </c>
      <c r="AA6" s="66"/>
      <c r="AB6" s="48">
        <f t="shared" si="2"/>
        <v>24489</v>
      </c>
      <c r="AC6" s="46">
        <f t="shared" si="3"/>
        <v>7259</v>
      </c>
      <c r="AD6" s="41"/>
      <c r="AE6" s="66"/>
      <c r="AF6" s="66">
        <v>0</v>
      </c>
      <c r="AG6" s="66">
        <v>376718</v>
      </c>
      <c r="AH6" s="66">
        <v>0</v>
      </c>
      <c r="AI6" s="62">
        <f t="shared" si="4"/>
        <v>376718</v>
      </c>
      <c r="AJ6" s="66">
        <v>0</v>
      </c>
      <c r="AK6" s="62">
        <f t="shared" si="5"/>
        <v>376718</v>
      </c>
      <c r="AL6" s="41"/>
      <c r="AM6" s="89"/>
      <c r="AN6" s="41"/>
    </row>
    <row r="7" spans="1:40" ht="16.5" customHeight="1">
      <c r="A7" s="9">
        <f t="shared" si="6"/>
        <v>3</v>
      </c>
      <c r="B7" s="91" t="s">
        <v>312</v>
      </c>
      <c r="C7" s="91">
        <v>9523</v>
      </c>
      <c r="D7" s="92" t="s">
        <v>122</v>
      </c>
      <c r="E7" s="153">
        <f t="shared" si="0"/>
        <v>1</v>
      </c>
      <c r="F7" s="144" t="s">
        <v>326</v>
      </c>
      <c r="G7" s="99">
        <v>96627</v>
      </c>
      <c r="H7" s="100">
        <v>3340</v>
      </c>
      <c r="I7" s="100">
        <v>6539</v>
      </c>
      <c r="J7" s="100">
        <v>183325</v>
      </c>
      <c r="K7" s="100">
        <v>0</v>
      </c>
      <c r="L7" s="100">
        <v>0</v>
      </c>
      <c r="M7" s="100"/>
      <c r="N7" s="100">
        <v>11586</v>
      </c>
      <c r="O7" s="100"/>
      <c r="P7" s="100">
        <v>0</v>
      </c>
      <c r="Q7" s="67">
        <f t="shared" si="1"/>
        <v>301417</v>
      </c>
      <c r="R7" s="10"/>
      <c r="S7" s="66"/>
      <c r="T7" s="66"/>
      <c r="U7" s="66">
        <v>16102</v>
      </c>
      <c r="V7" s="66">
        <v>26957</v>
      </c>
      <c r="W7" s="66">
        <v>22102</v>
      </c>
      <c r="X7" s="66">
        <v>12785</v>
      </c>
      <c r="Y7" s="66">
        <v>840</v>
      </c>
      <c r="Z7" s="66">
        <v>0</v>
      </c>
      <c r="AA7" s="66">
        <v>0</v>
      </c>
      <c r="AB7" s="48">
        <f t="shared" si="2"/>
        <v>78786</v>
      </c>
      <c r="AC7" s="46">
        <f t="shared" si="3"/>
        <v>222631</v>
      </c>
      <c r="AD7" s="41"/>
      <c r="AE7" s="66">
        <v>840652</v>
      </c>
      <c r="AF7" s="66">
        <v>0</v>
      </c>
      <c r="AG7" s="66">
        <v>452861</v>
      </c>
      <c r="AH7" s="66">
        <v>432</v>
      </c>
      <c r="AI7" s="62">
        <f t="shared" si="4"/>
        <v>1293945</v>
      </c>
      <c r="AJ7" s="66">
        <v>0</v>
      </c>
      <c r="AK7" s="62">
        <f t="shared" si="5"/>
        <v>1293945</v>
      </c>
      <c r="AL7" s="41"/>
      <c r="AM7" s="89"/>
      <c r="AN7" s="41"/>
    </row>
    <row r="8" spans="1:40" ht="16.5" customHeight="1">
      <c r="A8" s="9">
        <f t="shared" si="6"/>
        <v>4</v>
      </c>
      <c r="B8" s="91" t="s">
        <v>312</v>
      </c>
      <c r="C8" s="91">
        <v>9598</v>
      </c>
      <c r="D8" s="92" t="s">
        <v>132</v>
      </c>
      <c r="E8" s="153">
        <f t="shared" si="0"/>
        <v>1</v>
      </c>
      <c r="F8" s="144" t="s">
        <v>326</v>
      </c>
      <c r="G8" s="99">
        <v>59099</v>
      </c>
      <c r="H8" s="100">
        <v>379</v>
      </c>
      <c r="I8" s="100">
        <v>496</v>
      </c>
      <c r="J8" s="100">
        <v>0</v>
      </c>
      <c r="K8" s="100">
        <v>2500</v>
      </c>
      <c r="L8" s="100">
        <v>0</v>
      </c>
      <c r="M8" s="100">
        <v>14003</v>
      </c>
      <c r="N8" s="100">
        <v>5115</v>
      </c>
      <c r="O8" s="100">
        <v>2703</v>
      </c>
      <c r="P8" s="100">
        <v>880</v>
      </c>
      <c r="Q8" s="67">
        <f t="shared" si="1"/>
        <v>85175</v>
      </c>
      <c r="R8" s="10"/>
      <c r="S8" s="66">
        <v>17332</v>
      </c>
      <c r="T8" s="66">
        <v>0</v>
      </c>
      <c r="U8" s="66"/>
      <c r="V8" s="66">
        <v>4771</v>
      </c>
      <c r="W8" s="66">
        <v>27857</v>
      </c>
      <c r="X8" s="66">
        <v>15218</v>
      </c>
      <c r="Y8" s="66"/>
      <c r="Z8" s="66">
        <v>1370</v>
      </c>
      <c r="AA8" s="66"/>
      <c r="AB8" s="48">
        <f t="shared" si="2"/>
        <v>66548</v>
      </c>
      <c r="AC8" s="46">
        <f t="shared" si="3"/>
        <v>18627</v>
      </c>
      <c r="AD8" s="41"/>
      <c r="AE8" s="66">
        <v>1805000</v>
      </c>
      <c r="AF8" s="66">
        <v>80000</v>
      </c>
      <c r="AG8" s="66">
        <v>132550</v>
      </c>
      <c r="AH8" s="66">
        <v>996</v>
      </c>
      <c r="AI8" s="62">
        <f t="shared" si="4"/>
        <v>2018546</v>
      </c>
      <c r="AJ8" s="66">
        <v>191</v>
      </c>
      <c r="AK8" s="62">
        <f t="shared" si="5"/>
        <v>2018355</v>
      </c>
      <c r="AL8" s="41"/>
      <c r="AM8" s="89"/>
      <c r="AN8" s="41"/>
    </row>
    <row r="9" spans="1:40" ht="16.5" customHeight="1">
      <c r="A9" s="9">
        <f t="shared" si="6"/>
        <v>5</v>
      </c>
      <c r="B9" s="91" t="s">
        <v>312</v>
      </c>
      <c r="C9" s="91">
        <v>16010</v>
      </c>
      <c r="D9" s="92" t="s">
        <v>286</v>
      </c>
      <c r="E9" s="153">
        <f t="shared" si="0"/>
        <v>1</v>
      </c>
      <c r="F9" s="144" t="s">
        <v>326</v>
      </c>
      <c r="G9" s="99">
        <v>48009</v>
      </c>
      <c r="H9" s="100">
        <v>1640</v>
      </c>
      <c r="I9" s="100">
        <v>11008</v>
      </c>
      <c r="J9" s="100">
        <v>0</v>
      </c>
      <c r="K9" s="100">
        <v>4000</v>
      </c>
      <c r="L9" s="100">
        <v>0</v>
      </c>
      <c r="M9" s="100">
        <v>18755</v>
      </c>
      <c r="N9" s="100">
        <v>8021</v>
      </c>
      <c r="O9" s="100"/>
      <c r="P9" s="100"/>
      <c r="Q9" s="67">
        <f t="shared" si="1"/>
        <v>91433</v>
      </c>
      <c r="R9" s="10"/>
      <c r="S9" s="66">
        <v>6632</v>
      </c>
      <c r="T9" s="66"/>
      <c r="U9" s="66">
        <v>11425</v>
      </c>
      <c r="V9" s="66">
        <v>1291</v>
      </c>
      <c r="W9" s="66">
        <v>19892</v>
      </c>
      <c r="X9" s="66">
        <v>22334</v>
      </c>
      <c r="Y9" s="66">
        <v>4919</v>
      </c>
      <c r="Z9" s="66"/>
      <c r="AA9" s="66">
        <v>9561</v>
      </c>
      <c r="AB9" s="48">
        <f t="shared" si="2"/>
        <v>76054</v>
      </c>
      <c r="AC9" s="46">
        <f t="shared" si="3"/>
        <v>15379</v>
      </c>
      <c r="AD9" s="41"/>
      <c r="AE9" s="66">
        <v>775171</v>
      </c>
      <c r="AF9" s="66">
        <v>11920</v>
      </c>
      <c r="AG9" s="66">
        <v>184327</v>
      </c>
      <c r="AH9" s="66">
        <v>1105</v>
      </c>
      <c r="AI9" s="62">
        <f t="shared" si="4"/>
        <v>972523</v>
      </c>
      <c r="AJ9" s="66">
        <v>1798</v>
      </c>
      <c r="AK9" s="62">
        <f t="shared" si="5"/>
        <v>970725</v>
      </c>
      <c r="AL9" s="41"/>
      <c r="AM9" s="89"/>
      <c r="AN9" s="41"/>
    </row>
    <row r="10" spans="1:40" ht="16.5" customHeight="1">
      <c r="A10" s="9">
        <f t="shared" si="6"/>
        <v>6</v>
      </c>
      <c r="B10" s="91" t="s">
        <v>312</v>
      </c>
      <c r="C10" s="91">
        <v>9576</v>
      </c>
      <c r="D10" s="92" t="s">
        <v>123</v>
      </c>
      <c r="E10" s="153" t="str">
        <f t="shared" si="0"/>
        <v> </v>
      </c>
      <c r="F10" s="144" t="s">
        <v>327</v>
      </c>
      <c r="G10" s="99">
        <v>144021</v>
      </c>
      <c r="H10" s="100">
        <v>0</v>
      </c>
      <c r="I10" s="100">
        <v>5895</v>
      </c>
      <c r="J10" s="100">
        <v>0</v>
      </c>
      <c r="K10" s="100">
        <v>3000</v>
      </c>
      <c r="L10" s="100">
        <v>0</v>
      </c>
      <c r="M10" s="100">
        <v>2852</v>
      </c>
      <c r="N10" s="100">
        <v>13883</v>
      </c>
      <c r="O10" s="100">
        <v>0</v>
      </c>
      <c r="P10" s="100">
        <v>145</v>
      </c>
      <c r="Q10" s="67">
        <f t="shared" si="1"/>
        <v>169796</v>
      </c>
      <c r="R10" s="10"/>
      <c r="S10" s="66">
        <v>51857</v>
      </c>
      <c r="T10" s="66">
        <v>0</v>
      </c>
      <c r="U10" s="66">
        <v>0</v>
      </c>
      <c r="V10" s="66">
        <v>23913</v>
      </c>
      <c r="W10" s="66">
        <v>12372</v>
      </c>
      <c r="X10" s="66">
        <v>4540</v>
      </c>
      <c r="Y10" s="66">
        <v>19770</v>
      </c>
      <c r="Z10" s="66">
        <v>18619</v>
      </c>
      <c r="AA10" s="66">
        <v>1556</v>
      </c>
      <c r="AB10" s="48">
        <f t="shared" si="2"/>
        <v>132627</v>
      </c>
      <c r="AC10" s="46">
        <f t="shared" si="3"/>
        <v>37169</v>
      </c>
      <c r="AD10" s="41"/>
      <c r="AE10" s="66">
        <v>1345000</v>
      </c>
      <c r="AF10" s="66">
        <v>238127</v>
      </c>
      <c r="AG10" s="66">
        <v>346941</v>
      </c>
      <c r="AH10" s="66">
        <v>0</v>
      </c>
      <c r="AI10" s="62">
        <f t="shared" si="4"/>
        <v>1930068</v>
      </c>
      <c r="AJ10" s="66">
        <v>0</v>
      </c>
      <c r="AK10" s="62">
        <f t="shared" si="5"/>
        <v>1930068</v>
      </c>
      <c r="AL10" s="41"/>
      <c r="AM10" s="89"/>
      <c r="AN10" s="41"/>
    </row>
    <row r="11" spans="1:40" ht="16.5" customHeight="1">
      <c r="A11" s="9">
        <f t="shared" si="6"/>
        <v>7</v>
      </c>
      <c r="B11" s="91" t="s">
        <v>312</v>
      </c>
      <c r="C11" s="91">
        <v>9510</v>
      </c>
      <c r="D11" s="92" t="s">
        <v>103</v>
      </c>
      <c r="E11" s="153">
        <f t="shared" si="0"/>
        <v>1</v>
      </c>
      <c r="F11" s="144" t="s">
        <v>326</v>
      </c>
      <c r="G11" s="99">
        <v>48052</v>
      </c>
      <c r="H11" s="100">
        <v>250</v>
      </c>
      <c r="I11" s="100">
        <v>0</v>
      </c>
      <c r="J11" s="100">
        <v>2280</v>
      </c>
      <c r="K11" s="100">
        <v>0</v>
      </c>
      <c r="L11" s="100">
        <v>0</v>
      </c>
      <c r="M11" s="100">
        <v>9314</v>
      </c>
      <c r="N11" s="100">
        <v>642</v>
      </c>
      <c r="O11" s="100">
        <v>6833</v>
      </c>
      <c r="P11" s="100"/>
      <c r="Q11" s="67">
        <f t="shared" si="1"/>
        <v>67371</v>
      </c>
      <c r="R11" s="10"/>
      <c r="S11" s="66">
        <v>29627</v>
      </c>
      <c r="T11" s="66">
        <v>3758</v>
      </c>
      <c r="U11" s="66">
        <v>1290</v>
      </c>
      <c r="V11" s="66">
        <v>1213</v>
      </c>
      <c r="W11" s="66">
        <v>15356</v>
      </c>
      <c r="X11" s="66">
        <v>10289</v>
      </c>
      <c r="Y11" s="66">
        <v>350</v>
      </c>
      <c r="Z11" s="66">
        <v>828</v>
      </c>
      <c r="AA11" s="66">
        <v>1191</v>
      </c>
      <c r="AB11" s="48">
        <f t="shared" si="2"/>
        <v>63902</v>
      </c>
      <c r="AC11" s="46">
        <f t="shared" si="3"/>
        <v>3469</v>
      </c>
      <c r="AD11" s="41"/>
      <c r="AE11" s="66">
        <v>695000</v>
      </c>
      <c r="AF11" s="66"/>
      <c r="AG11" s="66">
        <v>22746</v>
      </c>
      <c r="AH11" s="66">
        <v>1530</v>
      </c>
      <c r="AI11" s="62">
        <f t="shared" si="4"/>
        <v>719276</v>
      </c>
      <c r="AJ11" s="66">
        <v>11373</v>
      </c>
      <c r="AK11" s="62">
        <f t="shared" si="5"/>
        <v>707903</v>
      </c>
      <c r="AL11" s="41"/>
      <c r="AM11" s="89"/>
      <c r="AN11" s="41"/>
    </row>
    <row r="12" spans="1:40" ht="16.5" customHeight="1">
      <c r="A12" s="9">
        <f t="shared" si="6"/>
        <v>8</v>
      </c>
      <c r="B12" s="91" t="s">
        <v>312</v>
      </c>
      <c r="C12" s="91">
        <v>13590</v>
      </c>
      <c r="D12" s="92" t="s">
        <v>104</v>
      </c>
      <c r="E12" s="153">
        <f t="shared" si="0"/>
        <v>1</v>
      </c>
      <c r="F12" s="144" t="s">
        <v>326</v>
      </c>
      <c r="G12" s="99">
        <v>68373</v>
      </c>
      <c r="H12" s="100">
        <v>0</v>
      </c>
      <c r="I12" s="100">
        <v>1710</v>
      </c>
      <c r="J12" s="100">
        <v>0</v>
      </c>
      <c r="K12" s="100">
        <v>0</v>
      </c>
      <c r="L12" s="100">
        <v>4900</v>
      </c>
      <c r="M12" s="100">
        <v>13180</v>
      </c>
      <c r="N12" s="100">
        <v>26761</v>
      </c>
      <c r="O12" s="100">
        <v>11346</v>
      </c>
      <c r="P12" s="100">
        <v>2323</v>
      </c>
      <c r="Q12" s="67">
        <f t="shared" si="1"/>
        <v>128593</v>
      </c>
      <c r="R12" s="10"/>
      <c r="S12" s="66">
        <v>78027</v>
      </c>
      <c r="T12" s="66">
        <v>0</v>
      </c>
      <c r="U12" s="66">
        <v>0</v>
      </c>
      <c r="V12" s="66">
        <v>21364</v>
      </c>
      <c r="W12" s="66">
        <v>40324</v>
      </c>
      <c r="X12" s="66">
        <v>22423</v>
      </c>
      <c r="Y12" s="66">
        <v>1998</v>
      </c>
      <c r="Z12" s="66">
        <v>0</v>
      </c>
      <c r="AA12" s="66"/>
      <c r="AB12" s="48">
        <f t="shared" si="2"/>
        <v>164136</v>
      </c>
      <c r="AC12" s="46">
        <f t="shared" si="3"/>
        <v>-35543</v>
      </c>
      <c r="AD12" s="41"/>
      <c r="AE12" s="66">
        <v>2273000</v>
      </c>
      <c r="AF12" s="66">
        <v>0</v>
      </c>
      <c r="AG12" s="66">
        <v>535063</v>
      </c>
      <c r="AH12" s="66">
        <v>6063</v>
      </c>
      <c r="AI12" s="62">
        <f t="shared" si="4"/>
        <v>2814126</v>
      </c>
      <c r="AJ12" s="66">
        <v>12160</v>
      </c>
      <c r="AK12" s="62">
        <f t="shared" si="5"/>
        <v>2801966</v>
      </c>
      <c r="AL12" s="41"/>
      <c r="AM12" s="89"/>
      <c r="AN12" s="41"/>
    </row>
    <row r="13" spans="1:40" ht="16.5" customHeight="1">
      <c r="A13" s="9">
        <f t="shared" si="6"/>
        <v>9</v>
      </c>
      <c r="B13" s="91" t="s">
        <v>312</v>
      </c>
      <c r="C13" s="91">
        <v>9524</v>
      </c>
      <c r="D13" s="92" t="s">
        <v>106</v>
      </c>
      <c r="E13" s="153">
        <f t="shared" si="0"/>
        <v>1</v>
      </c>
      <c r="F13" s="144" t="s">
        <v>326</v>
      </c>
      <c r="G13" s="99">
        <v>62967</v>
      </c>
      <c r="H13" s="100">
        <v>0</v>
      </c>
      <c r="I13" s="100">
        <v>0</v>
      </c>
      <c r="J13" s="100"/>
      <c r="K13" s="100"/>
      <c r="L13" s="100"/>
      <c r="M13" s="100">
        <v>37195</v>
      </c>
      <c r="N13" s="100">
        <v>45360</v>
      </c>
      <c r="O13" s="100">
        <v>49092</v>
      </c>
      <c r="P13" s="100">
        <v>2456</v>
      </c>
      <c r="Q13" s="67">
        <f t="shared" si="1"/>
        <v>197070</v>
      </c>
      <c r="R13" s="10"/>
      <c r="S13" s="66">
        <v>81335</v>
      </c>
      <c r="T13" s="66">
        <v>0</v>
      </c>
      <c r="U13" s="66"/>
      <c r="V13" s="66">
        <v>17596</v>
      </c>
      <c r="W13" s="66">
        <v>101778</v>
      </c>
      <c r="X13" s="66">
        <v>12512</v>
      </c>
      <c r="Y13" s="66"/>
      <c r="Z13" s="66"/>
      <c r="AA13" s="66"/>
      <c r="AB13" s="48">
        <f t="shared" si="2"/>
        <v>213221</v>
      </c>
      <c r="AC13" s="46">
        <f t="shared" si="3"/>
        <v>-16151</v>
      </c>
      <c r="AD13" s="41"/>
      <c r="AE13" s="66">
        <v>3068627</v>
      </c>
      <c r="AF13" s="66">
        <v>0</v>
      </c>
      <c r="AG13" s="66">
        <v>870749</v>
      </c>
      <c r="AH13" s="66">
        <v>414</v>
      </c>
      <c r="AI13" s="62">
        <f t="shared" si="4"/>
        <v>3939790</v>
      </c>
      <c r="AJ13" s="66">
        <v>7977</v>
      </c>
      <c r="AK13" s="62">
        <f t="shared" si="5"/>
        <v>3931813</v>
      </c>
      <c r="AL13" s="41"/>
      <c r="AM13" s="89"/>
      <c r="AN13" s="41"/>
    </row>
    <row r="14" spans="1:40" ht="16.5" customHeight="1">
      <c r="A14" s="9">
        <f t="shared" si="6"/>
        <v>10</v>
      </c>
      <c r="B14" s="91" t="s">
        <v>312</v>
      </c>
      <c r="C14" s="91">
        <v>9525</v>
      </c>
      <c r="D14" s="92" t="s">
        <v>107</v>
      </c>
      <c r="E14" s="153">
        <f t="shared" si="0"/>
        <v>1</v>
      </c>
      <c r="F14" s="144" t="s">
        <v>326</v>
      </c>
      <c r="G14" s="99">
        <v>122265</v>
      </c>
      <c r="H14" s="100">
        <v>5349</v>
      </c>
      <c r="I14" s="100">
        <v>1709</v>
      </c>
      <c r="J14" s="100"/>
      <c r="K14" s="100">
        <v>20000</v>
      </c>
      <c r="L14" s="100">
        <v>0</v>
      </c>
      <c r="M14" s="100">
        <v>26885</v>
      </c>
      <c r="N14" s="100">
        <v>7345</v>
      </c>
      <c r="O14" s="100">
        <v>9511</v>
      </c>
      <c r="P14" s="100">
        <v>317</v>
      </c>
      <c r="Q14" s="67">
        <f t="shared" si="1"/>
        <v>193381</v>
      </c>
      <c r="R14" s="10"/>
      <c r="S14" s="66">
        <v>61090</v>
      </c>
      <c r="T14" s="66">
        <v>19077</v>
      </c>
      <c r="U14" s="66">
        <v>23179</v>
      </c>
      <c r="V14" s="66">
        <v>54619</v>
      </c>
      <c r="W14" s="66">
        <v>4367</v>
      </c>
      <c r="X14" s="66">
        <v>45787</v>
      </c>
      <c r="Y14" s="66">
        <v>3490</v>
      </c>
      <c r="Z14" s="66">
        <v>5777</v>
      </c>
      <c r="AA14" s="66">
        <v>12021</v>
      </c>
      <c r="AB14" s="48">
        <f t="shared" si="2"/>
        <v>229407</v>
      </c>
      <c r="AC14" s="46">
        <f t="shared" si="3"/>
        <v>-36026</v>
      </c>
      <c r="AD14" s="41"/>
      <c r="AE14" s="66">
        <v>1370000</v>
      </c>
      <c r="AF14" s="66">
        <v>39040</v>
      </c>
      <c r="AG14" s="66">
        <v>155020</v>
      </c>
      <c r="AH14" s="66">
        <v>4968</v>
      </c>
      <c r="AI14" s="62">
        <f t="shared" si="4"/>
        <v>1569028</v>
      </c>
      <c r="AJ14" s="66">
        <v>10091</v>
      </c>
      <c r="AK14" s="62">
        <f t="shared" si="5"/>
        <v>1558937</v>
      </c>
      <c r="AL14" s="41"/>
      <c r="AM14" s="89"/>
      <c r="AN14" s="41"/>
    </row>
    <row r="15" spans="1:40" ht="16.5" customHeight="1">
      <c r="A15" s="9">
        <f t="shared" si="6"/>
        <v>11</v>
      </c>
      <c r="B15" s="91" t="s">
        <v>312</v>
      </c>
      <c r="C15" s="91">
        <v>9526</v>
      </c>
      <c r="D15" s="92" t="s">
        <v>108</v>
      </c>
      <c r="E15" s="153">
        <f t="shared" si="0"/>
        <v>1</v>
      </c>
      <c r="F15" s="144" t="s">
        <v>326</v>
      </c>
      <c r="G15" s="99">
        <v>9999</v>
      </c>
      <c r="H15" s="100"/>
      <c r="I15" s="100">
        <v>0</v>
      </c>
      <c r="J15" s="100">
        <v>0</v>
      </c>
      <c r="K15" s="100">
        <v>0</v>
      </c>
      <c r="L15" s="100"/>
      <c r="M15" s="100">
        <v>17092</v>
      </c>
      <c r="N15" s="100">
        <v>1589</v>
      </c>
      <c r="O15" s="100"/>
      <c r="P15" s="100"/>
      <c r="Q15" s="67">
        <f t="shared" si="1"/>
        <v>28680</v>
      </c>
      <c r="R15" s="10"/>
      <c r="S15" s="66">
        <v>4390</v>
      </c>
      <c r="T15" s="66">
        <v>0</v>
      </c>
      <c r="U15" s="66"/>
      <c r="V15" s="66">
        <v>6302</v>
      </c>
      <c r="W15" s="66">
        <v>14498</v>
      </c>
      <c r="X15" s="66">
        <v>8552</v>
      </c>
      <c r="Y15" s="66">
        <v>0</v>
      </c>
      <c r="Z15" s="66">
        <v>0</v>
      </c>
      <c r="AA15" s="66">
        <v>0</v>
      </c>
      <c r="AB15" s="48">
        <f t="shared" si="2"/>
        <v>33742</v>
      </c>
      <c r="AC15" s="46">
        <f t="shared" si="3"/>
        <v>-5062</v>
      </c>
      <c r="AD15" s="41"/>
      <c r="AE15" s="66">
        <v>1109000</v>
      </c>
      <c r="AF15" s="66">
        <v>20000</v>
      </c>
      <c r="AG15" s="66">
        <v>36075</v>
      </c>
      <c r="AH15" s="66">
        <v>0</v>
      </c>
      <c r="AI15" s="62">
        <f t="shared" si="4"/>
        <v>1165075</v>
      </c>
      <c r="AJ15" s="66"/>
      <c r="AK15" s="62">
        <f t="shared" si="5"/>
        <v>1165075</v>
      </c>
      <c r="AL15" s="41"/>
      <c r="AM15" s="89"/>
      <c r="AN15" s="41"/>
    </row>
    <row r="16" spans="1:40" ht="16.5" customHeight="1">
      <c r="A16" s="9">
        <f t="shared" si="6"/>
        <v>12</v>
      </c>
      <c r="B16" s="91" t="s">
        <v>312</v>
      </c>
      <c r="C16" s="91">
        <v>9527</v>
      </c>
      <c r="D16" s="92" t="s">
        <v>110</v>
      </c>
      <c r="E16" s="153">
        <f t="shared" si="0"/>
        <v>1</v>
      </c>
      <c r="F16" s="144" t="s">
        <v>326</v>
      </c>
      <c r="G16" s="99">
        <v>73049</v>
      </c>
      <c r="H16" s="100">
        <v>0</v>
      </c>
      <c r="I16" s="100">
        <v>0</v>
      </c>
      <c r="J16" s="100">
        <v>0</v>
      </c>
      <c r="K16" s="100">
        <v>0</v>
      </c>
      <c r="L16" s="100"/>
      <c r="M16" s="100"/>
      <c r="N16" s="100">
        <v>13770</v>
      </c>
      <c r="O16" s="100">
        <v>15523</v>
      </c>
      <c r="P16" s="100">
        <v>300</v>
      </c>
      <c r="Q16" s="67">
        <f t="shared" si="1"/>
        <v>102642</v>
      </c>
      <c r="R16" s="10"/>
      <c r="S16" s="66">
        <v>61549</v>
      </c>
      <c r="T16" s="66">
        <v>0</v>
      </c>
      <c r="U16" s="66"/>
      <c r="V16" s="66">
        <v>17913</v>
      </c>
      <c r="W16" s="66">
        <v>43115</v>
      </c>
      <c r="X16" s="66">
        <v>14672</v>
      </c>
      <c r="Y16" s="66">
        <v>8172</v>
      </c>
      <c r="Z16" s="66">
        <v>6085</v>
      </c>
      <c r="AA16" s="66">
        <v>1034</v>
      </c>
      <c r="AB16" s="48">
        <f t="shared" si="2"/>
        <v>152540</v>
      </c>
      <c r="AC16" s="46">
        <f t="shared" si="3"/>
        <v>-49898</v>
      </c>
      <c r="AD16" s="41"/>
      <c r="AE16" s="66">
        <v>1955000</v>
      </c>
      <c r="AF16" s="66">
        <v>0</v>
      </c>
      <c r="AG16" s="66">
        <v>256096</v>
      </c>
      <c r="AH16" s="66">
        <v>7185</v>
      </c>
      <c r="AI16" s="62">
        <f t="shared" si="4"/>
        <v>2218281</v>
      </c>
      <c r="AJ16" s="66">
        <v>6326</v>
      </c>
      <c r="AK16" s="62">
        <f t="shared" si="5"/>
        <v>2211955</v>
      </c>
      <c r="AL16" s="41"/>
      <c r="AM16" s="89"/>
      <c r="AN16" s="41"/>
    </row>
    <row r="17" spans="1:40" ht="16.5" customHeight="1">
      <c r="A17" s="9">
        <f t="shared" si="6"/>
        <v>13</v>
      </c>
      <c r="B17" s="91" t="s">
        <v>312</v>
      </c>
      <c r="C17" s="91">
        <v>9545</v>
      </c>
      <c r="D17" s="92" t="s">
        <v>287</v>
      </c>
      <c r="E17" s="153">
        <f t="shared" si="0"/>
        <v>1</v>
      </c>
      <c r="F17" s="144" t="s">
        <v>326</v>
      </c>
      <c r="G17" s="99">
        <v>164239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1718</v>
      </c>
      <c r="O17" s="100">
        <v>6554</v>
      </c>
      <c r="P17" s="100">
        <v>22473</v>
      </c>
      <c r="Q17" s="67">
        <f t="shared" si="1"/>
        <v>194984</v>
      </c>
      <c r="R17" s="10"/>
      <c r="S17" s="66">
        <v>58108</v>
      </c>
      <c r="T17" s="66">
        <v>0</v>
      </c>
      <c r="U17" s="66">
        <v>1604</v>
      </c>
      <c r="V17" s="66">
        <v>68430</v>
      </c>
      <c r="W17" s="66">
        <v>22475</v>
      </c>
      <c r="X17" s="66">
        <v>32205</v>
      </c>
      <c r="Y17" s="66">
        <v>1617</v>
      </c>
      <c r="Z17" s="66">
        <v>6435</v>
      </c>
      <c r="AA17" s="66">
        <v>21973</v>
      </c>
      <c r="AB17" s="48">
        <f t="shared" si="2"/>
        <v>212847</v>
      </c>
      <c r="AC17" s="46">
        <f t="shared" si="3"/>
        <v>-17863</v>
      </c>
      <c r="AD17" s="41"/>
      <c r="AE17" s="66">
        <v>860000</v>
      </c>
      <c r="AF17" s="66">
        <v>688471</v>
      </c>
      <c r="AG17" s="66">
        <v>70215</v>
      </c>
      <c r="AH17" s="66">
        <v>242796</v>
      </c>
      <c r="AI17" s="62">
        <f t="shared" si="4"/>
        <v>1861482</v>
      </c>
      <c r="AJ17" s="66">
        <v>92709</v>
      </c>
      <c r="AK17" s="62">
        <f t="shared" si="5"/>
        <v>1768773</v>
      </c>
      <c r="AL17" s="41"/>
      <c r="AM17" s="89"/>
      <c r="AN17" s="41"/>
    </row>
    <row r="18" spans="1:40" ht="16.5" customHeight="1">
      <c r="A18" s="9">
        <f t="shared" si="6"/>
        <v>14</v>
      </c>
      <c r="B18" s="91" t="s">
        <v>312</v>
      </c>
      <c r="C18" s="91">
        <v>9562</v>
      </c>
      <c r="D18" s="92" t="s">
        <v>121</v>
      </c>
      <c r="E18" s="153">
        <f t="shared" si="0"/>
        <v>1</v>
      </c>
      <c r="F18" s="144" t="s">
        <v>326</v>
      </c>
      <c r="G18" s="99">
        <v>10385</v>
      </c>
      <c r="H18" s="100"/>
      <c r="I18" s="100">
        <v>0</v>
      </c>
      <c r="J18" s="100">
        <v>0</v>
      </c>
      <c r="K18" s="100">
        <v>0</v>
      </c>
      <c r="L18" s="100">
        <v>0</v>
      </c>
      <c r="M18" s="100">
        <v>3137</v>
      </c>
      <c r="N18" s="100">
        <v>7432</v>
      </c>
      <c r="O18" s="100">
        <v>52</v>
      </c>
      <c r="P18" s="100">
        <v>-1522</v>
      </c>
      <c r="Q18" s="67">
        <f t="shared" si="1"/>
        <v>19484</v>
      </c>
      <c r="R18" s="10"/>
      <c r="S18" s="66">
        <v>4312</v>
      </c>
      <c r="T18" s="66">
        <v>0</v>
      </c>
      <c r="U18" s="66">
        <v>452</v>
      </c>
      <c r="V18" s="66">
        <v>33</v>
      </c>
      <c r="W18" s="66">
        <v>5584</v>
      </c>
      <c r="X18" s="66">
        <v>2857</v>
      </c>
      <c r="Y18" s="66">
        <v>260</v>
      </c>
      <c r="Z18" s="66">
        <v>100</v>
      </c>
      <c r="AA18" s="66">
        <v>541</v>
      </c>
      <c r="AB18" s="48">
        <f t="shared" si="2"/>
        <v>14139</v>
      </c>
      <c r="AC18" s="46">
        <f t="shared" si="3"/>
        <v>5345</v>
      </c>
      <c r="AD18" s="41"/>
      <c r="AE18" s="66">
        <v>290000</v>
      </c>
      <c r="AF18" s="66"/>
      <c r="AG18" s="66">
        <v>155888</v>
      </c>
      <c r="AH18" s="66">
        <v>0</v>
      </c>
      <c r="AI18" s="62">
        <f t="shared" si="4"/>
        <v>445888</v>
      </c>
      <c r="AJ18" s="66">
        <v>411</v>
      </c>
      <c r="AK18" s="62">
        <f t="shared" si="5"/>
        <v>445477</v>
      </c>
      <c r="AL18" s="41"/>
      <c r="AM18" s="89"/>
      <c r="AN18" s="41"/>
    </row>
    <row r="19" spans="1:40" ht="16.5" customHeight="1">
      <c r="A19" s="9">
        <f t="shared" si="6"/>
        <v>15</v>
      </c>
      <c r="B19" s="91" t="s">
        <v>312</v>
      </c>
      <c r="C19" s="91">
        <v>9599</v>
      </c>
      <c r="D19" s="92" t="s">
        <v>129</v>
      </c>
      <c r="E19" s="153">
        <f t="shared" si="0"/>
        <v>1</v>
      </c>
      <c r="F19" s="144" t="s">
        <v>326</v>
      </c>
      <c r="G19" s="99">
        <v>80844</v>
      </c>
      <c r="H19" s="100">
        <v>0</v>
      </c>
      <c r="I19" s="100">
        <v>1620</v>
      </c>
      <c r="J19" s="100">
        <v>0</v>
      </c>
      <c r="K19" s="100">
        <v>6000</v>
      </c>
      <c r="L19" s="100">
        <v>0</v>
      </c>
      <c r="M19" s="100">
        <v>25089</v>
      </c>
      <c r="N19" s="100">
        <v>8679</v>
      </c>
      <c r="O19" s="100">
        <v>7154</v>
      </c>
      <c r="P19" s="100">
        <v>217</v>
      </c>
      <c r="Q19" s="67">
        <f t="shared" si="1"/>
        <v>129603</v>
      </c>
      <c r="R19" s="10"/>
      <c r="S19" s="66">
        <v>53129</v>
      </c>
      <c r="T19" s="66">
        <v>4496</v>
      </c>
      <c r="U19" s="66">
        <v>1352</v>
      </c>
      <c r="V19" s="66">
        <v>20537</v>
      </c>
      <c r="W19" s="66">
        <v>29005</v>
      </c>
      <c r="X19" s="66">
        <v>17858</v>
      </c>
      <c r="Y19" s="66">
        <v>301</v>
      </c>
      <c r="Z19" s="66">
        <v>4800</v>
      </c>
      <c r="AA19" s="66">
        <v>2060</v>
      </c>
      <c r="AB19" s="48">
        <f t="shared" si="2"/>
        <v>133538</v>
      </c>
      <c r="AC19" s="46">
        <f t="shared" si="3"/>
        <v>-3935</v>
      </c>
      <c r="AD19" s="41"/>
      <c r="AE19" s="66">
        <v>2240000</v>
      </c>
      <c r="AF19" s="66">
        <v>0</v>
      </c>
      <c r="AG19" s="66">
        <v>177989</v>
      </c>
      <c r="AH19" s="66">
        <v>5010</v>
      </c>
      <c r="AI19" s="62">
        <f t="shared" si="4"/>
        <v>2422999</v>
      </c>
      <c r="AJ19" s="66">
        <v>8413</v>
      </c>
      <c r="AK19" s="62">
        <f t="shared" si="5"/>
        <v>2414586</v>
      </c>
      <c r="AL19" s="41"/>
      <c r="AM19" s="89"/>
      <c r="AN19" s="41"/>
    </row>
    <row r="20" spans="1:40" ht="16.5" customHeight="1">
      <c r="A20" s="9">
        <f t="shared" si="6"/>
        <v>16</v>
      </c>
      <c r="B20" s="91" t="s">
        <v>312</v>
      </c>
      <c r="C20" s="91">
        <v>9604</v>
      </c>
      <c r="D20" s="92" t="s">
        <v>130</v>
      </c>
      <c r="E20" s="153">
        <f t="shared" si="0"/>
        <v>1</v>
      </c>
      <c r="F20" s="144" t="s">
        <v>326</v>
      </c>
      <c r="G20" s="99">
        <v>100388</v>
      </c>
      <c r="H20" s="100">
        <v>1877</v>
      </c>
      <c r="I20" s="100">
        <v>0</v>
      </c>
      <c r="J20" s="100">
        <v>0</v>
      </c>
      <c r="K20" s="100"/>
      <c r="L20" s="100"/>
      <c r="M20" s="100">
        <v>45716</v>
      </c>
      <c r="N20" s="100">
        <v>24813</v>
      </c>
      <c r="O20" s="100">
        <v>11501</v>
      </c>
      <c r="P20" s="100">
        <v>299</v>
      </c>
      <c r="Q20" s="67">
        <f t="shared" si="1"/>
        <v>184594</v>
      </c>
      <c r="R20" s="10"/>
      <c r="S20" s="66">
        <v>52049</v>
      </c>
      <c r="T20" s="66">
        <v>32129</v>
      </c>
      <c r="U20" s="66">
        <v>908</v>
      </c>
      <c r="V20" s="66">
        <v>36057</v>
      </c>
      <c r="W20" s="66">
        <v>107164</v>
      </c>
      <c r="X20" s="66">
        <v>34417</v>
      </c>
      <c r="Y20" s="66">
        <v>1877</v>
      </c>
      <c r="Z20" s="66">
        <v>0</v>
      </c>
      <c r="AA20" s="66">
        <v>0</v>
      </c>
      <c r="AB20" s="48">
        <f t="shared" si="2"/>
        <v>264601</v>
      </c>
      <c r="AC20" s="46">
        <f t="shared" si="3"/>
        <v>-80007</v>
      </c>
      <c r="AD20" s="41"/>
      <c r="AE20" s="66">
        <v>2750000</v>
      </c>
      <c r="AF20" s="66">
        <v>615024</v>
      </c>
      <c r="AG20" s="66">
        <v>685658</v>
      </c>
      <c r="AH20" s="66">
        <v>15501</v>
      </c>
      <c r="AI20" s="62">
        <f t="shared" si="4"/>
        <v>4066183</v>
      </c>
      <c r="AJ20" s="66">
        <v>13994</v>
      </c>
      <c r="AK20" s="62">
        <f t="shared" si="5"/>
        <v>4052189</v>
      </c>
      <c r="AL20" s="41"/>
      <c r="AM20" s="89"/>
      <c r="AN20" s="41"/>
    </row>
    <row r="21" spans="1:40" ht="16.5" customHeight="1">
      <c r="A21" s="9">
        <f t="shared" si="6"/>
        <v>17</v>
      </c>
      <c r="B21" s="91" t="s">
        <v>312</v>
      </c>
      <c r="C21" s="91">
        <v>9606</v>
      </c>
      <c r="D21" s="92" t="s">
        <v>299</v>
      </c>
      <c r="E21" s="153" t="str">
        <f t="shared" si="0"/>
        <v> </v>
      </c>
      <c r="F21" s="144" t="s">
        <v>327</v>
      </c>
      <c r="G21" s="99">
        <v>81518</v>
      </c>
      <c r="H21" s="100">
        <v>0</v>
      </c>
      <c r="I21" s="100">
        <v>5150</v>
      </c>
      <c r="J21" s="100">
        <v>0</v>
      </c>
      <c r="K21" s="100">
        <v>2603</v>
      </c>
      <c r="L21" s="100">
        <v>0</v>
      </c>
      <c r="M21" s="100">
        <v>3758</v>
      </c>
      <c r="N21" s="100">
        <v>0</v>
      </c>
      <c r="O21" s="100">
        <v>0</v>
      </c>
      <c r="P21" s="100">
        <v>950</v>
      </c>
      <c r="Q21" s="67">
        <f t="shared" si="1"/>
        <v>93979</v>
      </c>
      <c r="R21" s="10"/>
      <c r="S21" s="66">
        <v>58210</v>
      </c>
      <c r="T21" s="66">
        <v>3758</v>
      </c>
      <c r="U21" s="66">
        <v>431</v>
      </c>
      <c r="V21" s="66">
        <v>0</v>
      </c>
      <c r="W21" s="66">
        <v>14997</v>
      </c>
      <c r="X21" s="66">
        <v>1874</v>
      </c>
      <c r="Y21" s="66">
        <v>0</v>
      </c>
      <c r="Z21" s="66">
        <v>0</v>
      </c>
      <c r="AA21" s="66">
        <v>7770</v>
      </c>
      <c r="AB21" s="48">
        <f t="shared" si="2"/>
        <v>87040</v>
      </c>
      <c r="AC21" s="46">
        <f t="shared" si="3"/>
        <v>6939</v>
      </c>
      <c r="AD21" s="41"/>
      <c r="AE21" s="66">
        <v>0</v>
      </c>
      <c r="AF21" s="66">
        <v>0</v>
      </c>
      <c r="AG21" s="66">
        <v>21350</v>
      </c>
      <c r="AH21" s="66">
        <v>0</v>
      </c>
      <c r="AI21" s="62">
        <f t="shared" si="4"/>
        <v>21350</v>
      </c>
      <c r="AJ21" s="66">
        <v>2001</v>
      </c>
      <c r="AK21" s="62">
        <f t="shared" si="5"/>
        <v>19349</v>
      </c>
      <c r="AL21" s="41"/>
      <c r="AM21" s="89"/>
      <c r="AN21" s="41"/>
    </row>
    <row r="22" spans="1:40" ht="16.5" customHeight="1">
      <c r="A22" s="9">
        <f t="shared" si="6"/>
        <v>18</v>
      </c>
      <c r="B22" s="91" t="s">
        <v>312</v>
      </c>
      <c r="C22" s="91">
        <v>9606</v>
      </c>
      <c r="D22" s="92" t="s">
        <v>336</v>
      </c>
      <c r="E22" s="153">
        <f t="shared" si="0"/>
        <v>1</v>
      </c>
      <c r="F22" s="144" t="s">
        <v>326</v>
      </c>
      <c r="G22" s="99">
        <v>392788</v>
      </c>
      <c r="H22" s="100">
        <v>0</v>
      </c>
      <c r="I22" s="100">
        <v>12249</v>
      </c>
      <c r="J22" s="100"/>
      <c r="K22" s="100">
        <v>11052</v>
      </c>
      <c r="L22" s="100"/>
      <c r="M22" s="100">
        <v>27490</v>
      </c>
      <c r="N22" s="100">
        <v>32465</v>
      </c>
      <c r="O22" s="100">
        <v>0</v>
      </c>
      <c r="P22" s="100"/>
      <c r="Q22" s="67">
        <f t="shared" si="1"/>
        <v>476044</v>
      </c>
      <c r="R22" s="10"/>
      <c r="S22" s="66">
        <v>75707</v>
      </c>
      <c r="T22" s="66">
        <v>30550</v>
      </c>
      <c r="U22" s="66">
        <v>5006</v>
      </c>
      <c r="V22" s="66">
        <v>104361</v>
      </c>
      <c r="W22" s="66">
        <v>124925</v>
      </c>
      <c r="X22" s="66">
        <v>84972</v>
      </c>
      <c r="Y22" s="66">
        <v>9168</v>
      </c>
      <c r="Z22" s="66">
        <v>33976</v>
      </c>
      <c r="AA22" s="66">
        <v>0</v>
      </c>
      <c r="AB22" s="48">
        <f t="shared" si="2"/>
        <v>468665</v>
      </c>
      <c r="AC22" s="46">
        <f t="shared" si="3"/>
        <v>7379</v>
      </c>
      <c r="AD22" s="41"/>
      <c r="AE22" s="66">
        <v>2780000</v>
      </c>
      <c r="AF22" s="66">
        <v>0</v>
      </c>
      <c r="AG22" s="66">
        <v>810610</v>
      </c>
      <c r="AH22" s="66">
        <v>1408</v>
      </c>
      <c r="AI22" s="62">
        <f t="shared" si="4"/>
        <v>3592018</v>
      </c>
      <c r="AJ22" s="66">
        <v>24558</v>
      </c>
      <c r="AK22" s="62">
        <f t="shared" si="5"/>
        <v>3567460</v>
      </c>
      <c r="AL22" s="41"/>
      <c r="AM22" s="89"/>
      <c r="AN22" s="41"/>
    </row>
    <row r="23" spans="1:40" ht="16.5" customHeight="1">
      <c r="A23" s="9">
        <f t="shared" si="6"/>
        <v>19</v>
      </c>
      <c r="B23" s="91" t="s">
        <v>312</v>
      </c>
      <c r="C23" s="91">
        <v>9594</v>
      </c>
      <c r="D23" s="92" t="s">
        <v>127</v>
      </c>
      <c r="E23" s="153">
        <f t="shared" si="0"/>
        <v>1</v>
      </c>
      <c r="F23" s="144" t="s">
        <v>326</v>
      </c>
      <c r="G23" s="99">
        <v>16596</v>
      </c>
      <c r="H23" s="100">
        <v>0</v>
      </c>
      <c r="I23" s="100">
        <v>285</v>
      </c>
      <c r="J23" s="100">
        <v>0</v>
      </c>
      <c r="K23" s="100">
        <v>400</v>
      </c>
      <c r="L23" s="100">
        <v>0</v>
      </c>
      <c r="M23" s="100">
        <v>13680</v>
      </c>
      <c r="N23" s="100">
        <v>6693</v>
      </c>
      <c r="O23" s="100">
        <v>20367</v>
      </c>
      <c r="P23" s="100">
        <v>1319</v>
      </c>
      <c r="Q23" s="67">
        <f t="shared" si="1"/>
        <v>59340</v>
      </c>
      <c r="R23" s="10"/>
      <c r="S23" s="66">
        <v>17777</v>
      </c>
      <c r="T23" s="66">
        <v>0</v>
      </c>
      <c r="U23" s="66">
        <v>2482</v>
      </c>
      <c r="V23" s="66">
        <v>865</v>
      </c>
      <c r="W23" s="66">
        <v>4085</v>
      </c>
      <c r="X23" s="66">
        <v>8017</v>
      </c>
      <c r="Y23" s="66">
        <v>100</v>
      </c>
      <c r="Z23" s="66">
        <v>285</v>
      </c>
      <c r="AA23" s="66">
        <v>570</v>
      </c>
      <c r="AB23" s="48">
        <f t="shared" si="2"/>
        <v>34181</v>
      </c>
      <c r="AC23" s="46">
        <f t="shared" si="3"/>
        <v>25159</v>
      </c>
      <c r="AD23" s="41"/>
      <c r="AE23" s="66">
        <v>721966</v>
      </c>
      <c r="AF23" s="66">
        <v>189000</v>
      </c>
      <c r="AG23" s="66">
        <v>192506</v>
      </c>
      <c r="AH23" s="66"/>
      <c r="AI23" s="62">
        <f t="shared" si="4"/>
        <v>1103472</v>
      </c>
      <c r="AJ23" s="66">
        <v>0</v>
      </c>
      <c r="AK23" s="62">
        <f t="shared" si="5"/>
        <v>1103472</v>
      </c>
      <c r="AL23" s="41"/>
      <c r="AM23" s="89"/>
      <c r="AN23" s="41"/>
    </row>
    <row r="24" spans="1:40" ht="16.5" customHeight="1">
      <c r="A24" s="9">
        <f t="shared" si="6"/>
        <v>20</v>
      </c>
      <c r="B24" s="91" t="s">
        <v>312</v>
      </c>
      <c r="C24" s="91">
        <v>9563</v>
      </c>
      <c r="D24" s="92" t="s">
        <v>118</v>
      </c>
      <c r="E24" s="153">
        <f t="shared" si="0"/>
        <v>1</v>
      </c>
      <c r="F24" s="144" t="s">
        <v>326</v>
      </c>
      <c r="G24" s="99">
        <v>81938</v>
      </c>
      <c r="H24" s="100">
        <v>4797</v>
      </c>
      <c r="I24" s="100">
        <v>1871</v>
      </c>
      <c r="J24" s="100">
        <v>8735</v>
      </c>
      <c r="K24" s="100">
        <v>12432</v>
      </c>
      <c r="L24" s="100">
        <v>0</v>
      </c>
      <c r="M24" s="100">
        <v>3482</v>
      </c>
      <c r="N24" s="100">
        <v>2603</v>
      </c>
      <c r="O24" s="100">
        <v>4971</v>
      </c>
      <c r="P24" s="100"/>
      <c r="Q24" s="67">
        <f t="shared" si="1"/>
        <v>120829</v>
      </c>
      <c r="R24" s="10"/>
      <c r="S24" s="66">
        <v>50865</v>
      </c>
      <c r="T24" s="66">
        <v>734</v>
      </c>
      <c r="U24" s="66">
        <v>14804</v>
      </c>
      <c r="V24" s="66">
        <v>4231</v>
      </c>
      <c r="W24" s="66">
        <v>26963</v>
      </c>
      <c r="X24" s="66">
        <v>6103</v>
      </c>
      <c r="Y24" s="66">
        <v>600</v>
      </c>
      <c r="Z24" s="66">
        <v>2400</v>
      </c>
      <c r="AA24" s="66">
        <v>3567</v>
      </c>
      <c r="AB24" s="48">
        <f t="shared" si="2"/>
        <v>110267</v>
      </c>
      <c r="AC24" s="46">
        <f t="shared" si="3"/>
        <v>10562</v>
      </c>
      <c r="AD24" s="41"/>
      <c r="AE24" s="66">
        <v>810000</v>
      </c>
      <c r="AF24" s="66">
        <v>15600</v>
      </c>
      <c r="AG24" s="66">
        <v>114091</v>
      </c>
      <c r="AH24" s="66">
        <v>0</v>
      </c>
      <c r="AI24" s="62">
        <f t="shared" si="4"/>
        <v>939691</v>
      </c>
      <c r="AJ24" s="66">
        <v>58023</v>
      </c>
      <c r="AK24" s="62">
        <f t="shared" si="5"/>
        <v>881668</v>
      </c>
      <c r="AL24" s="41"/>
      <c r="AM24" s="89"/>
      <c r="AN24" s="41"/>
    </row>
    <row r="25" spans="1:40" ht="16.5" customHeight="1">
      <c r="A25" s="9">
        <f t="shared" si="6"/>
        <v>21</v>
      </c>
      <c r="B25" s="91" t="s">
        <v>312</v>
      </c>
      <c r="C25" s="91">
        <v>9593</v>
      </c>
      <c r="D25" s="92" t="s">
        <v>128</v>
      </c>
      <c r="E25" s="153">
        <f t="shared" si="0"/>
        <v>1</v>
      </c>
      <c r="F25" s="144" t="s">
        <v>326</v>
      </c>
      <c r="G25" s="99">
        <v>40857</v>
      </c>
      <c r="H25" s="100">
        <v>0</v>
      </c>
      <c r="I25" s="100">
        <v>241</v>
      </c>
      <c r="J25" s="100">
        <v>0</v>
      </c>
      <c r="K25" s="100">
        <v>0</v>
      </c>
      <c r="L25" s="100"/>
      <c r="M25" s="100">
        <v>2806</v>
      </c>
      <c r="N25" s="100">
        <v>10588</v>
      </c>
      <c r="O25" s="100">
        <v>896</v>
      </c>
      <c r="P25" s="100">
        <v>12184</v>
      </c>
      <c r="Q25" s="67">
        <f t="shared" si="1"/>
        <v>67572</v>
      </c>
      <c r="R25" s="10"/>
      <c r="S25" s="66">
        <v>32454</v>
      </c>
      <c r="T25" s="66"/>
      <c r="U25" s="66">
        <v>505</v>
      </c>
      <c r="V25" s="66">
        <v>0</v>
      </c>
      <c r="W25" s="66">
        <v>26354</v>
      </c>
      <c r="X25" s="66">
        <v>5326</v>
      </c>
      <c r="Y25" s="66"/>
      <c r="Z25" s="66">
        <v>0</v>
      </c>
      <c r="AA25" s="66">
        <v>9890</v>
      </c>
      <c r="AB25" s="48">
        <f t="shared" si="2"/>
        <v>74529</v>
      </c>
      <c r="AC25" s="46">
        <f t="shared" si="3"/>
        <v>-6957</v>
      </c>
      <c r="AD25" s="41"/>
      <c r="AE25" s="66"/>
      <c r="AF25" s="66"/>
      <c r="AG25" s="66">
        <v>238598</v>
      </c>
      <c r="AH25" s="66">
        <v>0</v>
      </c>
      <c r="AI25" s="62">
        <f t="shared" si="4"/>
        <v>238598</v>
      </c>
      <c r="AJ25" s="66">
        <v>0</v>
      </c>
      <c r="AK25" s="62">
        <f t="shared" si="5"/>
        <v>238598</v>
      </c>
      <c r="AL25" s="41"/>
      <c r="AM25" s="89"/>
      <c r="AN25" s="41"/>
    </row>
    <row r="26" spans="1:40" ht="16.5" customHeight="1">
      <c r="A26" s="9">
        <f t="shared" si="6"/>
        <v>22</v>
      </c>
      <c r="B26" s="91" t="s">
        <v>312</v>
      </c>
      <c r="C26" s="91">
        <v>9529</v>
      </c>
      <c r="D26" s="92" t="s">
        <v>240</v>
      </c>
      <c r="E26" s="153">
        <f t="shared" si="0"/>
        <v>1</v>
      </c>
      <c r="F26" s="144" t="s">
        <v>326</v>
      </c>
      <c r="G26" s="99">
        <v>70875</v>
      </c>
      <c r="H26" s="100">
        <v>2505</v>
      </c>
      <c r="I26" s="100">
        <v>0</v>
      </c>
      <c r="J26" s="100">
        <v>0</v>
      </c>
      <c r="K26" s="100"/>
      <c r="L26" s="100">
        <v>9993</v>
      </c>
      <c r="M26" s="100">
        <v>96927</v>
      </c>
      <c r="N26" s="100">
        <v>31891</v>
      </c>
      <c r="O26" s="100">
        <v>14198</v>
      </c>
      <c r="P26" s="100">
        <v>1468</v>
      </c>
      <c r="Q26" s="67">
        <f t="shared" si="1"/>
        <v>227857</v>
      </c>
      <c r="R26" s="10"/>
      <c r="S26" s="66">
        <v>55704</v>
      </c>
      <c r="T26" s="66">
        <v>16640</v>
      </c>
      <c r="U26" s="66">
        <v>15153</v>
      </c>
      <c r="V26" s="66">
        <v>22286</v>
      </c>
      <c r="W26" s="66">
        <v>58005</v>
      </c>
      <c r="X26" s="66">
        <v>28630</v>
      </c>
      <c r="Y26" s="66">
        <v>1000</v>
      </c>
      <c r="Z26" s="66">
        <v>1386</v>
      </c>
      <c r="AA26" s="66"/>
      <c r="AB26" s="48">
        <f t="shared" si="2"/>
        <v>198804</v>
      </c>
      <c r="AC26" s="46">
        <f t="shared" si="3"/>
        <v>29053</v>
      </c>
      <c r="AD26" s="41"/>
      <c r="AE26" s="66">
        <v>2110000</v>
      </c>
      <c r="AF26" s="66">
        <v>18505</v>
      </c>
      <c r="AG26" s="66">
        <v>2212283</v>
      </c>
      <c r="AH26" s="66">
        <v>18437</v>
      </c>
      <c r="AI26" s="62">
        <f t="shared" si="4"/>
        <v>4359225</v>
      </c>
      <c r="AJ26" s="66">
        <v>603848</v>
      </c>
      <c r="AK26" s="62">
        <f t="shared" si="5"/>
        <v>3755377</v>
      </c>
      <c r="AL26" s="41"/>
      <c r="AM26" s="89"/>
      <c r="AN26" s="41"/>
    </row>
    <row r="27" spans="1:40" ht="16.5" customHeight="1">
      <c r="A27" s="9">
        <f t="shared" si="6"/>
        <v>23</v>
      </c>
      <c r="B27" s="91" t="s">
        <v>312</v>
      </c>
      <c r="C27" s="91">
        <v>9555</v>
      </c>
      <c r="D27" s="92" t="s">
        <v>116</v>
      </c>
      <c r="E27" s="153">
        <f t="shared" si="0"/>
        <v>1</v>
      </c>
      <c r="F27" s="144" t="s">
        <v>326</v>
      </c>
      <c r="G27" s="99">
        <v>97559</v>
      </c>
      <c r="H27" s="100">
        <v>0</v>
      </c>
      <c r="I27" s="100">
        <v>1047</v>
      </c>
      <c r="J27" s="100"/>
      <c r="K27" s="100">
        <v>350</v>
      </c>
      <c r="L27" s="100"/>
      <c r="M27" s="100">
        <v>11332</v>
      </c>
      <c r="N27" s="100">
        <v>9372</v>
      </c>
      <c r="O27" s="100">
        <v>2080</v>
      </c>
      <c r="P27" s="100">
        <v>487</v>
      </c>
      <c r="Q27" s="67">
        <f aca="true" t="shared" si="7" ref="Q27:Q53">SUM(G27:P27)</f>
        <v>122227</v>
      </c>
      <c r="R27" s="10"/>
      <c r="S27" s="66">
        <v>63637</v>
      </c>
      <c r="T27" s="66">
        <v>4315</v>
      </c>
      <c r="U27" s="66">
        <v>7779</v>
      </c>
      <c r="V27" s="66"/>
      <c r="W27" s="66">
        <v>36908</v>
      </c>
      <c r="X27" s="66">
        <v>18287</v>
      </c>
      <c r="Y27" s="66">
        <v>2600</v>
      </c>
      <c r="Z27" s="66">
        <v>6850</v>
      </c>
      <c r="AA27" s="66">
        <v>0</v>
      </c>
      <c r="AB27" s="48">
        <f aca="true" t="shared" si="8" ref="AB27:AB53">SUM(S27:AA27)</f>
        <v>140376</v>
      </c>
      <c r="AC27" s="46">
        <f aca="true" t="shared" si="9" ref="AC27:AC54">+Q27-AB27</f>
        <v>-18149</v>
      </c>
      <c r="AD27" s="41"/>
      <c r="AE27" s="66">
        <v>2485000</v>
      </c>
      <c r="AF27" s="66">
        <v>300000</v>
      </c>
      <c r="AG27" s="66">
        <v>196427</v>
      </c>
      <c r="AH27" s="66">
        <v>0</v>
      </c>
      <c r="AI27" s="62">
        <f aca="true" t="shared" si="10" ref="AI27:AI53">SUM(AE27:AH27)</f>
        <v>2981427</v>
      </c>
      <c r="AJ27" s="66">
        <v>0</v>
      </c>
      <c r="AK27" s="62">
        <f aca="true" t="shared" si="11" ref="AK27:AK53">+AI27-AJ27</f>
        <v>2981427</v>
      </c>
      <c r="AL27" s="41"/>
      <c r="AM27" s="89"/>
      <c r="AN27" s="41"/>
    </row>
    <row r="28" spans="1:40" ht="16.5" customHeight="1">
      <c r="A28" s="9">
        <f aca="true" t="shared" si="12" ref="A28:A53">+A27+1</f>
        <v>24</v>
      </c>
      <c r="B28" s="91" t="s">
        <v>312</v>
      </c>
      <c r="C28" s="91">
        <v>9548</v>
      </c>
      <c r="D28" s="92" t="s">
        <v>112</v>
      </c>
      <c r="E28" s="153">
        <f t="shared" si="0"/>
        <v>1</v>
      </c>
      <c r="F28" s="144" t="s">
        <v>326</v>
      </c>
      <c r="G28" s="99">
        <v>192369</v>
      </c>
      <c r="H28" s="100"/>
      <c r="I28" s="100">
        <v>5029</v>
      </c>
      <c r="J28" s="100">
        <v>2726</v>
      </c>
      <c r="K28" s="100">
        <v>35349</v>
      </c>
      <c r="L28" s="100">
        <v>1000</v>
      </c>
      <c r="M28" s="100">
        <v>11930</v>
      </c>
      <c r="N28" s="100">
        <v>2665</v>
      </c>
      <c r="O28" s="100">
        <v>1805</v>
      </c>
      <c r="P28" s="100">
        <v>444</v>
      </c>
      <c r="Q28" s="67">
        <f t="shared" si="7"/>
        <v>253317</v>
      </c>
      <c r="R28" s="10"/>
      <c r="S28" s="66">
        <v>64609</v>
      </c>
      <c r="T28" s="66">
        <v>4496</v>
      </c>
      <c r="U28" s="66"/>
      <c r="V28" s="66">
        <v>12781</v>
      </c>
      <c r="W28" s="66">
        <v>96559</v>
      </c>
      <c r="X28" s="66">
        <v>37342</v>
      </c>
      <c r="Y28" s="66"/>
      <c r="Z28" s="66">
        <v>8522</v>
      </c>
      <c r="AA28" s="66">
        <v>1027</v>
      </c>
      <c r="AB28" s="48">
        <f t="shared" si="8"/>
        <v>225336</v>
      </c>
      <c r="AC28" s="46">
        <f t="shared" si="9"/>
        <v>27981</v>
      </c>
      <c r="AD28" s="41"/>
      <c r="AE28" s="66">
        <v>5343200</v>
      </c>
      <c r="AF28" s="66">
        <v>14521</v>
      </c>
      <c r="AG28" s="66">
        <v>118780</v>
      </c>
      <c r="AH28" s="66">
        <v>0</v>
      </c>
      <c r="AI28" s="62">
        <f t="shared" si="10"/>
        <v>5476501</v>
      </c>
      <c r="AJ28" s="66">
        <v>0</v>
      </c>
      <c r="AK28" s="62">
        <f t="shared" si="11"/>
        <v>5476501</v>
      </c>
      <c r="AL28" s="41"/>
      <c r="AM28" s="89"/>
      <c r="AN28" s="41"/>
    </row>
    <row r="29" spans="1:40" ht="16.5" customHeight="1">
      <c r="A29" s="9">
        <f t="shared" si="12"/>
        <v>25</v>
      </c>
      <c r="B29" s="91" t="s">
        <v>312</v>
      </c>
      <c r="C29" s="91">
        <v>9549</v>
      </c>
      <c r="D29" s="92" t="s">
        <v>113</v>
      </c>
      <c r="E29" s="153">
        <f t="shared" si="0"/>
        <v>1</v>
      </c>
      <c r="F29" s="144" t="s">
        <v>326</v>
      </c>
      <c r="G29" s="99">
        <v>74811</v>
      </c>
      <c r="H29" s="100">
        <v>0</v>
      </c>
      <c r="I29" s="100">
        <v>916</v>
      </c>
      <c r="J29" s="100">
        <v>0</v>
      </c>
      <c r="K29" s="100"/>
      <c r="L29" s="100">
        <v>0</v>
      </c>
      <c r="M29" s="100">
        <v>31315</v>
      </c>
      <c r="N29" s="100">
        <v>1781</v>
      </c>
      <c r="O29" s="100">
        <v>6227</v>
      </c>
      <c r="P29" s="100"/>
      <c r="Q29" s="67">
        <f t="shared" si="7"/>
        <v>115050</v>
      </c>
      <c r="R29" s="10"/>
      <c r="S29" s="66">
        <v>54451</v>
      </c>
      <c r="T29" s="66">
        <v>16423</v>
      </c>
      <c r="U29" s="66">
        <v>3584</v>
      </c>
      <c r="V29" s="66">
        <v>6788</v>
      </c>
      <c r="W29" s="66">
        <v>18486</v>
      </c>
      <c r="X29" s="66">
        <v>17436</v>
      </c>
      <c r="Y29" s="66">
        <v>4431</v>
      </c>
      <c r="Z29" s="66">
        <v>1764</v>
      </c>
      <c r="AA29" s="66">
        <v>1463</v>
      </c>
      <c r="AB29" s="48">
        <f t="shared" si="8"/>
        <v>124826</v>
      </c>
      <c r="AC29" s="46">
        <f t="shared" si="9"/>
        <v>-9776</v>
      </c>
      <c r="AD29" s="41"/>
      <c r="AE29" s="66">
        <v>1195000</v>
      </c>
      <c r="AF29" s="66">
        <v>0</v>
      </c>
      <c r="AG29" s="66">
        <v>54307</v>
      </c>
      <c r="AH29" s="66">
        <v>0</v>
      </c>
      <c r="AI29" s="62">
        <f t="shared" si="10"/>
        <v>1249307</v>
      </c>
      <c r="AJ29" s="66">
        <v>0</v>
      </c>
      <c r="AK29" s="62">
        <f t="shared" si="11"/>
        <v>1249307</v>
      </c>
      <c r="AL29" s="41"/>
      <c r="AM29" s="89"/>
      <c r="AN29" s="41"/>
    </row>
    <row r="30" spans="1:40" ht="16.5" customHeight="1">
      <c r="A30" s="9">
        <f t="shared" si="12"/>
        <v>26</v>
      </c>
      <c r="B30" s="91" t="s">
        <v>312</v>
      </c>
      <c r="C30" s="91">
        <v>9615</v>
      </c>
      <c r="D30" s="92" t="s">
        <v>244</v>
      </c>
      <c r="E30" s="153" t="str">
        <f t="shared" si="0"/>
        <v> </v>
      </c>
      <c r="F30" s="144" t="s">
        <v>327</v>
      </c>
      <c r="G30" s="99">
        <v>80231</v>
      </c>
      <c r="H30" s="100">
        <v>0</v>
      </c>
      <c r="I30" s="100">
        <v>0</v>
      </c>
      <c r="J30" s="100">
        <v>0</v>
      </c>
      <c r="K30" s="100">
        <v>0</v>
      </c>
      <c r="L30" s="100">
        <v>38025</v>
      </c>
      <c r="M30" s="100">
        <v>8218</v>
      </c>
      <c r="N30" s="100">
        <v>0</v>
      </c>
      <c r="O30" s="100">
        <v>19991</v>
      </c>
      <c r="P30" s="100">
        <v>0</v>
      </c>
      <c r="Q30" s="67">
        <f t="shared" si="7"/>
        <v>146465</v>
      </c>
      <c r="R30" s="7"/>
      <c r="S30" s="66">
        <v>59411</v>
      </c>
      <c r="T30" s="66">
        <v>0</v>
      </c>
      <c r="U30" s="66">
        <v>0</v>
      </c>
      <c r="V30" s="66">
        <v>45275</v>
      </c>
      <c r="W30" s="66">
        <v>40638</v>
      </c>
      <c r="X30" s="66">
        <v>19074</v>
      </c>
      <c r="Y30" s="66">
        <v>22400</v>
      </c>
      <c r="Z30" s="66">
        <v>0</v>
      </c>
      <c r="AA30" s="66">
        <v>0</v>
      </c>
      <c r="AB30" s="48">
        <f t="shared" si="8"/>
        <v>186798</v>
      </c>
      <c r="AC30" s="46">
        <f t="shared" si="9"/>
        <v>-40333</v>
      </c>
      <c r="AD30" s="41"/>
      <c r="AE30" s="66">
        <v>3990000</v>
      </c>
      <c r="AF30" s="66">
        <v>28454</v>
      </c>
      <c r="AG30" s="66">
        <v>911133</v>
      </c>
      <c r="AH30" s="66">
        <v>0</v>
      </c>
      <c r="AI30" s="62">
        <f t="shared" si="10"/>
        <v>4929587</v>
      </c>
      <c r="AJ30" s="66">
        <v>8820</v>
      </c>
      <c r="AK30" s="62">
        <f t="shared" si="11"/>
        <v>4920767</v>
      </c>
      <c r="AL30" s="41"/>
      <c r="AM30" s="89"/>
      <c r="AN30" s="41"/>
    </row>
    <row r="31" spans="1:40" ht="16.5" customHeight="1">
      <c r="A31" s="9">
        <f t="shared" si="12"/>
        <v>27</v>
      </c>
      <c r="B31" s="91" t="s">
        <v>312</v>
      </c>
      <c r="C31" s="91">
        <v>9614</v>
      </c>
      <c r="D31" s="92" t="s">
        <v>280</v>
      </c>
      <c r="E31" s="153">
        <f t="shared" si="0"/>
        <v>1</v>
      </c>
      <c r="F31" s="144" t="s">
        <v>326</v>
      </c>
      <c r="G31" s="99">
        <v>115298</v>
      </c>
      <c r="H31" s="100">
        <v>0</v>
      </c>
      <c r="I31" s="100">
        <v>7567</v>
      </c>
      <c r="J31" s="100">
        <v>0</v>
      </c>
      <c r="K31" s="100">
        <v>0</v>
      </c>
      <c r="L31" s="100">
        <v>0</v>
      </c>
      <c r="M31" s="100">
        <v>21313</v>
      </c>
      <c r="N31" s="100">
        <v>6657</v>
      </c>
      <c r="O31" s="100">
        <v>10821</v>
      </c>
      <c r="P31" s="100">
        <v>2000</v>
      </c>
      <c r="Q31" s="67">
        <f t="shared" si="7"/>
        <v>163656</v>
      </c>
      <c r="R31" s="7"/>
      <c r="S31" s="66">
        <v>33054</v>
      </c>
      <c r="T31" s="66">
        <v>7150</v>
      </c>
      <c r="U31" s="66">
        <v>5839</v>
      </c>
      <c r="V31" s="66">
        <v>21464</v>
      </c>
      <c r="W31" s="66">
        <v>26516</v>
      </c>
      <c r="X31" s="66">
        <v>48118</v>
      </c>
      <c r="Y31" s="66">
        <v>7567</v>
      </c>
      <c r="Z31" s="66">
        <v>0</v>
      </c>
      <c r="AA31" s="66">
        <v>0</v>
      </c>
      <c r="AB31" s="48">
        <f t="shared" si="8"/>
        <v>149708</v>
      </c>
      <c r="AC31" s="46">
        <f t="shared" si="9"/>
        <v>13948</v>
      </c>
      <c r="AD31" s="41"/>
      <c r="AE31" s="66">
        <v>1068196</v>
      </c>
      <c r="AF31" s="66">
        <v>32678</v>
      </c>
      <c r="AG31" s="66">
        <v>205321</v>
      </c>
      <c r="AH31" s="66">
        <v>1755</v>
      </c>
      <c r="AI31" s="62">
        <f t="shared" si="10"/>
        <v>1307950</v>
      </c>
      <c r="AJ31" s="66">
        <v>3934</v>
      </c>
      <c r="AK31" s="62">
        <f t="shared" si="11"/>
        <v>1304016</v>
      </c>
      <c r="AL31" s="41"/>
      <c r="AM31" s="89"/>
      <c r="AN31" s="41"/>
    </row>
    <row r="32" spans="1:40" ht="16.5" customHeight="1">
      <c r="A32" s="9">
        <f t="shared" si="12"/>
        <v>28</v>
      </c>
      <c r="B32" s="91" t="s">
        <v>312</v>
      </c>
      <c r="C32" s="91">
        <v>14765</v>
      </c>
      <c r="D32" s="92" t="s">
        <v>124</v>
      </c>
      <c r="E32" s="153">
        <f t="shared" si="0"/>
        <v>1</v>
      </c>
      <c r="F32" s="144" t="s">
        <v>326</v>
      </c>
      <c r="G32" s="99">
        <v>74367</v>
      </c>
      <c r="H32" s="100">
        <v>0</v>
      </c>
      <c r="I32" s="100">
        <v>48000</v>
      </c>
      <c r="J32" s="100">
        <v>0</v>
      </c>
      <c r="K32" s="100">
        <v>0</v>
      </c>
      <c r="L32" s="100">
        <v>26000</v>
      </c>
      <c r="M32" s="100">
        <v>26224</v>
      </c>
      <c r="N32" s="100">
        <v>29772</v>
      </c>
      <c r="O32" s="100"/>
      <c r="P32" s="100">
        <v>37687</v>
      </c>
      <c r="Q32" s="67">
        <f t="shared" si="7"/>
        <v>242050</v>
      </c>
      <c r="R32" s="7"/>
      <c r="S32" s="66">
        <v>42210</v>
      </c>
      <c r="T32" s="66">
        <v>12133</v>
      </c>
      <c r="U32" s="66">
        <v>12164</v>
      </c>
      <c r="V32" s="66">
        <v>25467</v>
      </c>
      <c r="W32" s="66">
        <v>43853</v>
      </c>
      <c r="X32" s="66">
        <v>46135</v>
      </c>
      <c r="Y32" s="66"/>
      <c r="Z32" s="66">
        <v>0</v>
      </c>
      <c r="AA32" s="66">
        <v>47535</v>
      </c>
      <c r="AB32" s="48">
        <f t="shared" si="8"/>
        <v>229497</v>
      </c>
      <c r="AC32" s="46">
        <f t="shared" si="9"/>
        <v>12553</v>
      </c>
      <c r="AD32" s="41"/>
      <c r="AE32" s="66">
        <v>2327648</v>
      </c>
      <c r="AF32" s="66">
        <v>664192</v>
      </c>
      <c r="AG32" s="66">
        <v>616981</v>
      </c>
      <c r="AH32" s="66">
        <v>1992</v>
      </c>
      <c r="AI32" s="62">
        <f t="shared" si="10"/>
        <v>3610813</v>
      </c>
      <c r="AJ32" s="66">
        <v>1286</v>
      </c>
      <c r="AK32" s="62">
        <f t="shared" si="11"/>
        <v>3609527</v>
      </c>
      <c r="AL32" s="41"/>
      <c r="AM32" s="89"/>
      <c r="AN32" s="41"/>
    </row>
    <row r="33" spans="1:40" ht="16.5" customHeight="1">
      <c r="A33" s="9">
        <f t="shared" si="12"/>
        <v>29</v>
      </c>
      <c r="B33" s="91" t="s">
        <v>312</v>
      </c>
      <c r="C33" s="91">
        <v>9581</v>
      </c>
      <c r="D33" s="92" t="s">
        <v>125</v>
      </c>
      <c r="E33" s="153">
        <f t="shared" si="0"/>
        <v>1</v>
      </c>
      <c r="F33" s="144" t="s">
        <v>326</v>
      </c>
      <c r="G33" s="99">
        <v>282962</v>
      </c>
      <c r="H33" s="100">
        <v>6783</v>
      </c>
      <c r="I33" s="100">
        <v>32098</v>
      </c>
      <c r="J33" s="100">
        <v>50059</v>
      </c>
      <c r="K33" s="100">
        <v>56440</v>
      </c>
      <c r="L33" s="100">
        <v>0</v>
      </c>
      <c r="M33" s="100">
        <v>16893</v>
      </c>
      <c r="N33" s="100">
        <v>375</v>
      </c>
      <c r="O33" s="100">
        <v>34948</v>
      </c>
      <c r="P33" s="100">
        <v>291</v>
      </c>
      <c r="Q33" s="67">
        <f t="shared" si="7"/>
        <v>480849</v>
      </c>
      <c r="R33" s="7"/>
      <c r="S33" s="66">
        <v>58361</v>
      </c>
      <c r="T33" s="66">
        <v>20020</v>
      </c>
      <c r="U33" s="66">
        <v>0</v>
      </c>
      <c r="V33" s="66">
        <v>144945</v>
      </c>
      <c r="W33" s="66">
        <v>23744</v>
      </c>
      <c r="X33" s="66">
        <v>116555</v>
      </c>
      <c r="Y33" s="66">
        <v>83777</v>
      </c>
      <c r="Z33" s="66">
        <v>56139</v>
      </c>
      <c r="AA33" s="66">
        <v>2491</v>
      </c>
      <c r="AB33" s="48">
        <f t="shared" si="8"/>
        <v>506032</v>
      </c>
      <c r="AC33" s="46">
        <f t="shared" si="9"/>
        <v>-25183</v>
      </c>
      <c r="AD33" s="41"/>
      <c r="AE33" s="66">
        <v>1945663</v>
      </c>
      <c r="AF33" s="66">
        <v>23136</v>
      </c>
      <c r="AG33" s="66">
        <v>14613</v>
      </c>
      <c r="AH33" s="66">
        <v>768</v>
      </c>
      <c r="AI33" s="62">
        <f t="shared" si="10"/>
        <v>1984180</v>
      </c>
      <c r="AJ33" s="66">
        <v>27881</v>
      </c>
      <c r="AK33" s="62">
        <f t="shared" si="11"/>
        <v>1956299</v>
      </c>
      <c r="AL33" s="41"/>
      <c r="AM33" s="89"/>
      <c r="AN33" s="41"/>
    </row>
    <row r="34" spans="1:40" ht="16.5" customHeight="1">
      <c r="A34" s="9">
        <f t="shared" si="12"/>
        <v>30</v>
      </c>
      <c r="B34" s="91" t="s">
        <v>312</v>
      </c>
      <c r="C34" s="91">
        <v>9583</v>
      </c>
      <c r="D34" s="92" t="s">
        <v>126</v>
      </c>
      <c r="E34" s="153">
        <f t="shared" si="0"/>
        <v>1</v>
      </c>
      <c r="F34" s="144" t="s">
        <v>326</v>
      </c>
      <c r="G34" s="99">
        <v>57574</v>
      </c>
      <c r="H34" s="100">
        <v>1025</v>
      </c>
      <c r="I34" s="100">
        <v>41215</v>
      </c>
      <c r="J34" s="100">
        <v>0</v>
      </c>
      <c r="K34" s="100">
        <v>1363</v>
      </c>
      <c r="L34" s="100">
        <v>1092</v>
      </c>
      <c r="M34" s="100">
        <v>6286</v>
      </c>
      <c r="N34" s="100">
        <v>26420</v>
      </c>
      <c r="O34" s="100">
        <v>4423</v>
      </c>
      <c r="P34" s="100">
        <v>7260</v>
      </c>
      <c r="Q34" s="67">
        <f t="shared" si="7"/>
        <v>146658</v>
      </c>
      <c r="R34" s="7"/>
      <c r="S34" s="66">
        <v>18982</v>
      </c>
      <c r="T34" s="66">
        <v>12981</v>
      </c>
      <c r="U34" s="66">
        <v>5101</v>
      </c>
      <c r="V34" s="66">
        <v>52704</v>
      </c>
      <c r="W34" s="66">
        <v>18731</v>
      </c>
      <c r="X34" s="66">
        <v>36276</v>
      </c>
      <c r="Y34" s="66">
        <v>9994</v>
      </c>
      <c r="Z34" s="66">
        <v>928</v>
      </c>
      <c r="AA34" s="66">
        <v>6645</v>
      </c>
      <c r="AB34" s="48">
        <f t="shared" si="8"/>
        <v>162342</v>
      </c>
      <c r="AC34" s="46">
        <f t="shared" si="9"/>
        <v>-15684</v>
      </c>
      <c r="AD34" s="41"/>
      <c r="AE34" s="66">
        <v>865968</v>
      </c>
      <c r="AF34" s="66">
        <v>25859</v>
      </c>
      <c r="AG34" s="66">
        <v>558764</v>
      </c>
      <c r="AH34" s="66">
        <v>6102</v>
      </c>
      <c r="AI34" s="62">
        <f t="shared" si="10"/>
        <v>1456693</v>
      </c>
      <c r="AJ34" s="66">
        <v>23844</v>
      </c>
      <c r="AK34" s="62">
        <f t="shared" si="11"/>
        <v>1432849</v>
      </c>
      <c r="AL34" s="41"/>
      <c r="AM34" s="89"/>
      <c r="AN34" s="41"/>
    </row>
    <row r="35" spans="1:40" ht="16.5" customHeight="1">
      <c r="A35" s="9">
        <f t="shared" si="12"/>
        <v>31</v>
      </c>
      <c r="B35" s="91" t="s">
        <v>312</v>
      </c>
      <c r="C35" s="91">
        <v>9618</v>
      </c>
      <c r="D35" s="92" t="s">
        <v>281</v>
      </c>
      <c r="E35" s="153" t="str">
        <f t="shared" si="0"/>
        <v> </v>
      </c>
      <c r="F35" s="144" t="s">
        <v>327</v>
      </c>
      <c r="G35" s="99">
        <v>86775</v>
      </c>
      <c r="H35" s="100">
        <v>0</v>
      </c>
      <c r="I35" s="100">
        <v>0</v>
      </c>
      <c r="J35" s="100">
        <v>20000</v>
      </c>
      <c r="K35" s="100">
        <v>0</v>
      </c>
      <c r="L35" s="100">
        <v>0</v>
      </c>
      <c r="M35" s="100">
        <v>7806</v>
      </c>
      <c r="N35" s="100">
        <v>3047</v>
      </c>
      <c r="O35" s="100">
        <v>0</v>
      </c>
      <c r="P35" s="100">
        <v>3327</v>
      </c>
      <c r="Q35" s="67">
        <f t="shared" si="7"/>
        <v>120955</v>
      </c>
      <c r="R35" s="7"/>
      <c r="S35" s="66">
        <v>49769</v>
      </c>
      <c r="T35" s="66">
        <v>3052</v>
      </c>
      <c r="U35" s="66">
        <v>0</v>
      </c>
      <c r="V35" s="66">
        <v>0</v>
      </c>
      <c r="W35" s="66">
        <v>19907</v>
      </c>
      <c r="X35" s="66">
        <v>11537</v>
      </c>
      <c r="Y35" s="66">
        <v>0</v>
      </c>
      <c r="Z35" s="66">
        <v>0</v>
      </c>
      <c r="AA35" s="66">
        <v>2318</v>
      </c>
      <c r="AB35" s="48">
        <f t="shared" si="8"/>
        <v>86583</v>
      </c>
      <c r="AC35" s="46">
        <f t="shared" si="9"/>
        <v>34372</v>
      </c>
      <c r="AD35" s="41"/>
      <c r="AE35" s="66">
        <v>1854320</v>
      </c>
      <c r="AF35" s="66">
        <v>35354</v>
      </c>
      <c r="AG35" s="66">
        <v>86052</v>
      </c>
      <c r="AH35" s="66">
        <v>0</v>
      </c>
      <c r="AI35" s="62">
        <f t="shared" si="10"/>
        <v>1975726</v>
      </c>
      <c r="AJ35" s="66">
        <v>0</v>
      </c>
      <c r="AK35" s="62">
        <f t="shared" si="11"/>
        <v>1975726</v>
      </c>
      <c r="AL35" s="41"/>
      <c r="AM35" s="89"/>
      <c r="AN35" s="41"/>
    </row>
    <row r="36" spans="1:40" ht="16.5" customHeight="1">
      <c r="A36" s="9">
        <f t="shared" si="12"/>
        <v>32</v>
      </c>
      <c r="B36" s="91" t="s">
        <v>312</v>
      </c>
      <c r="C36" s="91">
        <v>9619</v>
      </c>
      <c r="D36" s="92" t="s">
        <v>133</v>
      </c>
      <c r="E36" s="153">
        <f t="shared" si="0"/>
        <v>1</v>
      </c>
      <c r="F36" s="144" t="s">
        <v>326</v>
      </c>
      <c r="G36" s="99">
        <v>171555</v>
      </c>
      <c r="H36" s="100">
        <v>0</v>
      </c>
      <c r="I36" s="100">
        <v>0</v>
      </c>
      <c r="J36" s="100">
        <v>1596</v>
      </c>
      <c r="K36" s="100">
        <v>6226</v>
      </c>
      <c r="L36" s="100">
        <v>0</v>
      </c>
      <c r="M36" s="100">
        <v>25357</v>
      </c>
      <c r="N36" s="100">
        <v>74649</v>
      </c>
      <c r="O36" s="100">
        <v>12391</v>
      </c>
      <c r="P36" s="100">
        <v>0</v>
      </c>
      <c r="Q36" s="67">
        <f t="shared" si="7"/>
        <v>291774</v>
      </c>
      <c r="R36" s="7"/>
      <c r="S36" s="66">
        <v>55659</v>
      </c>
      <c r="T36" s="66">
        <v>24960</v>
      </c>
      <c r="U36" s="66">
        <v>1748</v>
      </c>
      <c r="V36" s="66">
        <v>95193</v>
      </c>
      <c r="W36" s="66">
        <v>25480</v>
      </c>
      <c r="X36" s="66">
        <v>38571</v>
      </c>
      <c r="Y36" s="66">
        <v>12391</v>
      </c>
      <c r="Z36" s="66">
        <v>12000</v>
      </c>
      <c r="AA36" s="66">
        <v>50</v>
      </c>
      <c r="AB36" s="48">
        <f t="shared" si="8"/>
        <v>266052</v>
      </c>
      <c r="AC36" s="46">
        <f t="shared" si="9"/>
        <v>25722</v>
      </c>
      <c r="AD36" s="41"/>
      <c r="AE36" s="66">
        <v>2192666</v>
      </c>
      <c r="AF36" s="66">
        <v>7286</v>
      </c>
      <c r="AG36" s="66">
        <v>1498378</v>
      </c>
      <c r="AH36" s="66">
        <v>7481</v>
      </c>
      <c r="AI36" s="62">
        <f t="shared" si="10"/>
        <v>3705811</v>
      </c>
      <c r="AJ36" s="66">
        <v>20584</v>
      </c>
      <c r="AK36" s="62">
        <f t="shared" si="11"/>
        <v>3685227</v>
      </c>
      <c r="AL36" s="41"/>
      <c r="AM36" s="89"/>
      <c r="AN36" s="41"/>
    </row>
    <row r="37" spans="1:40" ht="16.5" customHeight="1">
      <c r="A37" s="9">
        <f t="shared" si="12"/>
        <v>33</v>
      </c>
      <c r="B37" s="91" t="s">
        <v>312</v>
      </c>
      <c r="C37" s="91">
        <v>9616</v>
      </c>
      <c r="D37" s="92" t="s">
        <v>134</v>
      </c>
      <c r="E37" s="153" t="str">
        <f t="shared" si="0"/>
        <v> </v>
      </c>
      <c r="F37" s="144" t="s">
        <v>327</v>
      </c>
      <c r="G37" s="99">
        <v>103788</v>
      </c>
      <c r="H37" s="100">
        <v>0</v>
      </c>
      <c r="I37" s="100">
        <v>0</v>
      </c>
      <c r="J37" s="100">
        <v>91187</v>
      </c>
      <c r="K37" s="100">
        <v>0</v>
      </c>
      <c r="L37" s="100">
        <v>71793</v>
      </c>
      <c r="M37" s="100">
        <v>4354</v>
      </c>
      <c r="N37" s="100">
        <v>0</v>
      </c>
      <c r="O37" s="100">
        <v>7812</v>
      </c>
      <c r="P37" s="100">
        <v>0</v>
      </c>
      <c r="Q37" s="67">
        <f t="shared" si="7"/>
        <v>278934</v>
      </c>
      <c r="R37" s="7"/>
      <c r="S37" s="66">
        <v>51929</v>
      </c>
      <c r="T37" s="66">
        <v>4190</v>
      </c>
      <c r="U37" s="66">
        <v>0</v>
      </c>
      <c r="V37" s="66">
        <v>0</v>
      </c>
      <c r="W37" s="66">
        <v>0</v>
      </c>
      <c r="X37" s="66">
        <v>23409</v>
      </c>
      <c r="Y37" s="66">
        <v>19350</v>
      </c>
      <c r="Z37" s="66">
        <v>0</v>
      </c>
      <c r="AA37" s="66">
        <v>0</v>
      </c>
      <c r="AB37" s="48">
        <f t="shared" si="8"/>
        <v>98878</v>
      </c>
      <c r="AC37" s="46">
        <f t="shared" si="9"/>
        <v>180056</v>
      </c>
      <c r="AD37" s="41"/>
      <c r="AE37" s="66">
        <v>2905000</v>
      </c>
      <c r="AF37" s="66">
        <v>0</v>
      </c>
      <c r="AG37" s="66">
        <v>151334</v>
      </c>
      <c r="AH37" s="66">
        <v>0</v>
      </c>
      <c r="AI37" s="62">
        <f t="shared" si="10"/>
        <v>3056334</v>
      </c>
      <c r="AJ37" s="66">
        <v>0</v>
      </c>
      <c r="AK37" s="62">
        <f t="shared" si="11"/>
        <v>3056334</v>
      </c>
      <c r="AL37" s="41"/>
      <c r="AM37" s="89"/>
      <c r="AN37" s="41"/>
    </row>
    <row r="38" spans="1:40" ht="16.5" customHeight="1">
      <c r="A38" s="9">
        <f t="shared" si="12"/>
        <v>34</v>
      </c>
      <c r="B38" s="91" t="s">
        <v>312</v>
      </c>
      <c r="C38" s="91">
        <v>9623</v>
      </c>
      <c r="D38" s="92" t="s">
        <v>135</v>
      </c>
      <c r="E38" s="153">
        <f t="shared" si="0"/>
        <v>1</v>
      </c>
      <c r="F38" s="144" t="s">
        <v>326</v>
      </c>
      <c r="G38" s="99">
        <v>92769</v>
      </c>
      <c r="H38" s="100">
        <v>2195</v>
      </c>
      <c r="I38" s="100">
        <v>0</v>
      </c>
      <c r="J38" s="100">
        <v>0</v>
      </c>
      <c r="K38" s="100"/>
      <c r="L38" s="100">
        <v>0</v>
      </c>
      <c r="M38" s="100">
        <v>5015</v>
      </c>
      <c r="N38" s="100">
        <v>7258</v>
      </c>
      <c r="O38" s="100">
        <v>36911</v>
      </c>
      <c r="P38" s="100">
        <v>0</v>
      </c>
      <c r="Q38" s="67">
        <f t="shared" si="7"/>
        <v>144148</v>
      </c>
      <c r="R38" s="7"/>
      <c r="S38" s="66">
        <v>59155</v>
      </c>
      <c r="T38" s="66">
        <v>0</v>
      </c>
      <c r="U38" s="66">
        <v>1115</v>
      </c>
      <c r="V38" s="66">
        <v>3786</v>
      </c>
      <c r="W38" s="66">
        <v>13362</v>
      </c>
      <c r="X38" s="66">
        <v>17534</v>
      </c>
      <c r="Y38" s="66">
        <v>2985</v>
      </c>
      <c r="Z38" s="66">
        <v>0</v>
      </c>
      <c r="AA38" s="66">
        <v>0</v>
      </c>
      <c r="AB38" s="48">
        <f t="shared" si="8"/>
        <v>97937</v>
      </c>
      <c r="AC38" s="46">
        <f t="shared" si="9"/>
        <v>46211</v>
      </c>
      <c r="AD38" s="41"/>
      <c r="AE38" s="66">
        <v>1250000</v>
      </c>
      <c r="AF38" s="66">
        <v>0</v>
      </c>
      <c r="AG38" s="66">
        <v>173562</v>
      </c>
      <c r="AH38" s="66">
        <v>1807</v>
      </c>
      <c r="AI38" s="62">
        <f t="shared" si="10"/>
        <v>1425369</v>
      </c>
      <c r="AJ38" s="66">
        <v>2271</v>
      </c>
      <c r="AK38" s="62">
        <f t="shared" si="11"/>
        <v>1423098</v>
      </c>
      <c r="AL38" s="41"/>
      <c r="AM38" s="89"/>
      <c r="AN38" s="41"/>
    </row>
    <row r="39" spans="1:40" ht="16.5" customHeight="1">
      <c r="A39" s="9">
        <f t="shared" si="12"/>
        <v>35</v>
      </c>
      <c r="B39" s="91" t="s">
        <v>312</v>
      </c>
      <c r="C39" s="91">
        <v>9534</v>
      </c>
      <c r="D39" s="92" t="s">
        <v>111</v>
      </c>
      <c r="E39" s="153">
        <f t="shared" si="0"/>
        <v>1</v>
      </c>
      <c r="F39" s="144" t="s">
        <v>326</v>
      </c>
      <c r="G39" s="99">
        <v>158209</v>
      </c>
      <c r="H39" s="100">
        <v>0</v>
      </c>
      <c r="I39" s="100">
        <v>14178</v>
      </c>
      <c r="J39" s="100">
        <v>0</v>
      </c>
      <c r="K39" s="100"/>
      <c r="L39" s="100">
        <v>0</v>
      </c>
      <c r="M39" s="100">
        <v>10073</v>
      </c>
      <c r="N39" s="100">
        <v>22315</v>
      </c>
      <c r="O39" s="100">
        <v>41555</v>
      </c>
      <c r="P39" s="100"/>
      <c r="Q39" s="67">
        <f t="shared" si="7"/>
        <v>246330</v>
      </c>
      <c r="R39" s="7"/>
      <c r="S39" s="66">
        <v>56525</v>
      </c>
      <c r="T39" s="66">
        <v>7600</v>
      </c>
      <c r="U39" s="66">
        <v>5794</v>
      </c>
      <c r="V39" s="66">
        <v>58690</v>
      </c>
      <c r="W39" s="66">
        <v>21012</v>
      </c>
      <c r="X39" s="66">
        <v>31357</v>
      </c>
      <c r="Y39" s="66">
        <v>36000</v>
      </c>
      <c r="Z39" s="66">
        <v>23589</v>
      </c>
      <c r="AA39" s="66">
        <v>17879</v>
      </c>
      <c r="AB39" s="48">
        <f t="shared" si="8"/>
        <v>258446</v>
      </c>
      <c r="AC39" s="46">
        <f t="shared" si="9"/>
        <v>-12116</v>
      </c>
      <c r="AD39" s="41"/>
      <c r="AE39" s="66">
        <v>735000</v>
      </c>
      <c r="AF39" s="66">
        <v>214580</v>
      </c>
      <c r="AG39" s="66">
        <v>474233</v>
      </c>
      <c r="AH39" s="66">
        <v>0</v>
      </c>
      <c r="AI39" s="62">
        <f t="shared" si="10"/>
        <v>1423813</v>
      </c>
      <c r="AJ39" s="66">
        <v>40096</v>
      </c>
      <c r="AK39" s="62">
        <f t="shared" si="11"/>
        <v>1383717</v>
      </c>
      <c r="AL39" s="41"/>
      <c r="AM39" s="89"/>
      <c r="AN39" s="41"/>
    </row>
    <row r="40" spans="1:40" ht="16.5" customHeight="1">
      <c r="A40" s="9">
        <f t="shared" si="12"/>
        <v>36</v>
      </c>
      <c r="B40" s="91" t="s">
        <v>312</v>
      </c>
      <c r="C40" s="91">
        <v>9552</v>
      </c>
      <c r="D40" s="92" t="s">
        <v>114</v>
      </c>
      <c r="E40" s="153">
        <f t="shared" si="0"/>
        <v>1</v>
      </c>
      <c r="F40" s="144" t="s">
        <v>326</v>
      </c>
      <c r="G40" s="99">
        <v>30404</v>
      </c>
      <c r="H40" s="100">
        <v>0</v>
      </c>
      <c r="I40" s="100">
        <v>0</v>
      </c>
      <c r="J40" s="100">
        <v>0</v>
      </c>
      <c r="K40" s="100">
        <v>2048</v>
      </c>
      <c r="L40" s="100"/>
      <c r="M40" s="100">
        <v>810</v>
      </c>
      <c r="N40" s="100">
        <v>8776</v>
      </c>
      <c r="O40" s="100">
        <v>760</v>
      </c>
      <c r="P40" s="100">
        <v>3349</v>
      </c>
      <c r="Q40" s="67">
        <f t="shared" si="7"/>
        <v>46147</v>
      </c>
      <c r="R40" s="7"/>
      <c r="S40" s="66">
        <v>36343</v>
      </c>
      <c r="T40" s="66">
        <v>0</v>
      </c>
      <c r="U40" s="66">
        <v>0</v>
      </c>
      <c r="V40" s="66">
        <v>158</v>
      </c>
      <c r="W40" s="66">
        <v>6679</v>
      </c>
      <c r="X40" s="66">
        <v>11399</v>
      </c>
      <c r="Y40" s="66">
        <v>2950</v>
      </c>
      <c r="Z40" s="66">
        <v>0</v>
      </c>
      <c r="AA40" s="66">
        <v>8287</v>
      </c>
      <c r="AB40" s="48">
        <f t="shared" si="8"/>
        <v>65816</v>
      </c>
      <c r="AC40" s="46">
        <f t="shared" si="9"/>
        <v>-19669</v>
      </c>
      <c r="AD40" s="41"/>
      <c r="AE40" s="66">
        <v>254969</v>
      </c>
      <c r="AF40" s="66"/>
      <c r="AG40" s="66">
        <v>200841</v>
      </c>
      <c r="AH40" s="66">
        <v>909</v>
      </c>
      <c r="AI40" s="62">
        <f t="shared" si="10"/>
        <v>456719</v>
      </c>
      <c r="AJ40" s="66">
        <v>909</v>
      </c>
      <c r="AK40" s="62">
        <f t="shared" si="11"/>
        <v>455810</v>
      </c>
      <c r="AL40" s="41"/>
      <c r="AM40" s="89"/>
      <c r="AN40" s="41"/>
    </row>
    <row r="41" spans="1:40" ht="16.5" customHeight="1">
      <c r="A41" s="9">
        <f t="shared" si="12"/>
        <v>37</v>
      </c>
      <c r="B41" s="91" t="s">
        <v>312</v>
      </c>
      <c r="C41" s="91">
        <v>9564</v>
      </c>
      <c r="D41" s="92" t="s">
        <v>119</v>
      </c>
      <c r="E41" s="153">
        <f t="shared" si="0"/>
        <v>1</v>
      </c>
      <c r="F41" s="144" t="s">
        <v>326</v>
      </c>
      <c r="G41" s="99">
        <v>23740</v>
      </c>
      <c r="H41" s="100">
        <v>0</v>
      </c>
      <c r="I41" s="100">
        <v>97</v>
      </c>
      <c r="J41" s="100">
        <v>0</v>
      </c>
      <c r="K41" s="100"/>
      <c r="L41" s="100">
        <v>11608</v>
      </c>
      <c r="M41" s="100">
        <v>13044</v>
      </c>
      <c r="N41" s="100">
        <v>16427</v>
      </c>
      <c r="O41" s="100">
        <v>1111</v>
      </c>
      <c r="P41" s="100"/>
      <c r="Q41" s="67">
        <f t="shared" si="7"/>
        <v>66027</v>
      </c>
      <c r="R41" s="7"/>
      <c r="S41" s="66"/>
      <c r="T41" s="66"/>
      <c r="U41" s="66">
        <v>5744</v>
      </c>
      <c r="V41" s="66">
        <v>8403</v>
      </c>
      <c r="W41" s="66">
        <v>17407</v>
      </c>
      <c r="X41" s="66">
        <v>6765</v>
      </c>
      <c r="Y41" s="66">
        <v>2400</v>
      </c>
      <c r="Z41" s="66">
        <v>0</v>
      </c>
      <c r="AA41" s="66"/>
      <c r="AB41" s="48">
        <f t="shared" si="8"/>
        <v>40719</v>
      </c>
      <c r="AC41" s="46">
        <f t="shared" si="9"/>
        <v>25308</v>
      </c>
      <c r="AD41" s="41"/>
      <c r="AE41" s="66">
        <v>945000</v>
      </c>
      <c r="AF41" s="66">
        <v>110000</v>
      </c>
      <c r="AG41" s="66">
        <v>463714</v>
      </c>
      <c r="AH41" s="66">
        <v>7374</v>
      </c>
      <c r="AI41" s="62">
        <f t="shared" si="10"/>
        <v>1526088</v>
      </c>
      <c r="AJ41" s="66"/>
      <c r="AK41" s="62">
        <f t="shared" si="11"/>
        <v>1526088</v>
      </c>
      <c r="AL41" s="41"/>
      <c r="AM41" s="89"/>
      <c r="AN41" s="41"/>
    </row>
    <row r="42" spans="1:40" ht="16.5" customHeight="1">
      <c r="A42" s="9">
        <f t="shared" si="12"/>
        <v>38</v>
      </c>
      <c r="B42" s="91" t="s">
        <v>312</v>
      </c>
      <c r="C42" s="91">
        <v>9530</v>
      </c>
      <c r="D42" s="92" t="s">
        <v>317</v>
      </c>
      <c r="E42" s="153" t="str">
        <f t="shared" si="0"/>
        <v> </v>
      </c>
      <c r="F42" s="144" t="s">
        <v>327</v>
      </c>
      <c r="G42" s="99">
        <v>5265</v>
      </c>
      <c r="H42" s="100">
        <v>0</v>
      </c>
      <c r="I42" s="100">
        <v>0</v>
      </c>
      <c r="J42" s="100">
        <v>0</v>
      </c>
      <c r="K42" s="100">
        <v>0</v>
      </c>
      <c r="L42" s="100">
        <v>0</v>
      </c>
      <c r="M42" s="100">
        <v>0</v>
      </c>
      <c r="N42" s="100">
        <v>0</v>
      </c>
      <c r="O42" s="100">
        <v>0</v>
      </c>
      <c r="P42" s="100">
        <v>0</v>
      </c>
      <c r="Q42" s="67">
        <f t="shared" si="7"/>
        <v>5265</v>
      </c>
      <c r="R42" s="7"/>
      <c r="S42" s="66">
        <v>0</v>
      </c>
      <c r="T42" s="66">
        <v>0</v>
      </c>
      <c r="U42" s="66">
        <v>0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66">
        <v>0</v>
      </c>
      <c r="AB42" s="48">
        <f t="shared" si="8"/>
        <v>0</v>
      </c>
      <c r="AC42" s="46">
        <f t="shared" si="9"/>
        <v>5265</v>
      </c>
      <c r="AD42" s="41"/>
      <c r="AE42" s="66">
        <v>0</v>
      </c>
      <c r="AF42" s="66">
        <v>0</v>
      </c>
      <c r="AG42" s="66">
        <v>0</v>
      </c>
      <c r="AH42" s="66">
        <v>0</v>
      </c>
      <c r="AI42" s="62">
        <f t="shared" si="10"/>
        <v>0</v>
      </c>
      <c r="AJ42" s="66">
        <v>0</v>
      </c>
      <c r="AK42" s="62">
        <f t="shared" si="11"/>
        <v>0</v>
      </c>
      <c r="AL42" s="41"/>
      <c r="AM42" s="89"/>
      <c r="AN42" s="41"/>
    </row>
    <row r="43" spans="1:40" ht="16.5" customHeight="1">
      <c r="A43" s="9">
        <f t="shared" si="12"/>
        <v>39</v>
      </c>
      <c r="B43" s="91" t="s">
        <v>312</v>
      </c>
      <c r="C43" s="91">
        <v>9532</v>
      </c>
      <c r="D43" s="92" t="s">
        <v>109</v>
      </c>
      <c r="E43" s="153">
        <f t="shared" si="0"/>
        <v>1</v>
      </c>
      <c r="F43" s="144" t="s">
        <v>326</v>
      </c>
      <c r="G43" s="99">
        <v>115703</v>
      </c>
      <c r="H43" s="100">
        <v>1088</v>
      </c>
      <c r="I43" s="100">
        <v>685</v>
      </c>
      <c r="J43" s="100">
        <v>0</v>
      </c>
      <c r="K43" s="100">
        <v>0</v>
      </c>
      <c r="L43" s="100">
        <v>11000</v>
      </c>
      <c r="M43" s="100">
        <v>18200</v>
      </c>
      <c r="N43" s="100">
        <v>5377</v>
      </c>
      <c r="O43" s="100">
        <v>69485</v>
      </c>
      <c r="P43" s="100"/>
      <c r="Q43" s="67">
        <f t="shared" si="7"/>
        <v>221538</v>
      </c>
      <c r="R43" s="7"/>
      <c r="S43" s="66">
        <v>89953</v>
      </c>
      <c r="T43" s="66"/>
      <c r="U43" s="66"/>
      <c r="V43" s="66">
        <v>50242</v>
      </c>
      <c r="W43" s="66">
        <v>28628</v>
      </c>
      <c r="X43" s="66">
        <v>18241</v>
      </c>
      <c r="Y43" s="66">
        <v>25571</v>
      </c>
      <c r="Z43" s="66">
        <v>3273</v>
      </c>
      <c r="AA43" s="66"/>
      <c r="AB43" s="48">
        <f t="shared" si="8"/>
        <v>215908</v>
      </c>
      <c r="AC43" s="46">
        <f t="shared" si="9"/>
        <v>5630</v>
      </c>
      <c r="AD43" s="41"/>
      <c r="AE43" s="66">
        <v>788663</v>
      </c>
      <c r="AF43" s="66">
        <v>0</v>
      </c>
      <c r="AG43" s="66">
        <v>155570</v>
      </c>
      <c r="AH43" s="66">
        <v>2153</v>
      </c>
      <c r="AI43" s="62">
        <f t="shared" si="10"/>
        <v>946386</v>
      </c>
      <c r="AJ43" s="66">
        <v>40436</v>
      </c>
      <c r="AK43" s="62">
        <f t="shared" si="11"/>
        <v>905950</v>
      </c>
      <c r="AL43" s="41"/>
      <c r="AM43" s="89"/>
      <c r="AN43" s="41"/>
    </row>
    <row r="44" spans="1:40" ht="16.5" customHeight="1">
      <c r="A44" s="9">
        <f t="shared" si="12"/>
        <v>40</v>
      </c>
      <c r="B44" s="91" t="s">
        <v>312</v>
      </c>
      <c r="C44" s="91">
        <v>15065</v>
      </c>
      <c r="D44" s="92" t="s">
        <v>318</v>
      </c>
      <c r="E44" s="153" t="str">
        <f t="shared" si="0"/>
        <v> </v>
      </c>
      <c r="F44" s="144" t="s">
        <v>327</v>
      </c>
      <c r="G44" s="99">
        <v>68363</v>
      </c>
      <c r="H44" s="100">
        <v>0</v>
      </c>
      <c r="I44" s="100">
        <v>0</v>
      </c>
      <c r="J44" s="100">
        <v>0</v>
      </c>
      <c r="K44" s="100">
        <v>10000</v>
      </c>
      <c r="L44" s="100">
        <v>0</v>
      </c>
      <c r="M44" s="100">
        <v>0</v>
      </c>
      <c r="N44" s="100">
        <v>0</v>
      </c>
      <c r="O44" s="100">
        <v>20332</v>
      </c>
      <c r="P44" s="100">
        <v>0</v>
      </c>
      <c r="Q44" s="67">
        <f t="shared" si="7"/>
        <v>98695</v>
      </c>
      <c r="R44" s="7"/>
      <c r="S44" s="66">
        <v>0</v>
      </c>
      <c r="T44" s="66">
        <v>0</v>
      </c>
      <c r="U44" s="66">
        <v>0</v>
      </c>
      <c r="V44" s="66">
        <v>0</v>
      </c>
      <c r="W44" s="66">
        <v>18165</v>
      </c>
      <c r="X44" s="66">
        <v>4894</v>
      </c>
      <c r="Y44" s="66">
        <v>0</v>
      </c>
      <c r="Z44" s="66">
        <v>0</v>
      </c>
      <c r="AA44" s="66">
        <v>1307</v>
      </c>
      <c r="AB44" s="48">
        <f t="shared" si="8"/>
        <v>24366</v>
      </c>
      <c r="AC44" s="46">
        <f t="shared" si="9"/>
        <v>74329</v>
      </c>
      <c r="AD44" s="41"/>
      <c r="AE44" s="66">
        <v>300000</v>
      </c>
      <c r="AF44" s="66">
        <v>0</v>
      </c>
      <c r="AG44" s="66">
        <v>35619</v>
      </c>
      <c r="AH44" s="66">
        <v>0</v>
      </c>
      <c r="AI44" s="62">
        <f t="shared" si="10"/>
        <v>335619</v>
      </c>
      <c r="AJ44" s="66">
        <v>180000</v>
      </c>
      <c r="AK44" s="62">
        <f t="shared" si="11"/>
        <v>155619</v>
      </c>
      <c r="AL44" s="41"/>
      <c r="AM44" s="89"/>
      <c r="AN44" s="41"/>
    </row>
    <row r="45" spans="1:40" ht="16.5" customHeight="1">
      <c r="A45" s="9">
        <f t="shared" si="12"/>
        <v>41</v>
      </c>
      <c r="B45" s="91" t="s">
        <v>312</v>
      </c>
      <c r="C45" s="91">
        <v>9627</v>
      </c>
      <c r="D45" s="92" t="s">
        <v>136</v>
      </c>
      <c r="E45" s="153" t="str">
        <f t="shared" si="0"/>
        <v> </v>
      </c>
      <c r="F45" s="144" t="s">
        <v>327</v>
      </c>
      <c r="G45" s="99">
        <v>41928</v>
      </c>
      <c r="H45" s="100">
        <v>0</v>
      </c>
      <c r="I45" s="100">
        <v>584</v>
      </c>
      <c r="J45" s="100">
        <v>0</v>
      </c>
      <c r="K45" s="100">
        <v>2105</v>
      </c>
      <c r="L45" s="100">
        <v>8699</v>
      </c>
      <c r="M45" s="100">
        <v>14231</v>
      </c>
      <c r="N45" s="100">
        <v>30</v>
      </c>
      <c r="O45" s="100">
        <v>12573</v>
      </c>
      <c r="P45" s="100">
        <v>5000</v>
      </c>
      <c r="Q45" s="67">
        <f t="shared" si="7"/>
        <v>85150</v>
      </c>
      <c r="R45" s="7"/>
      <c r="S45" s="66">
        <v>28194</v>
      </c>
      <c r="T45" s="66">
        <v>0</v>
      </c>
      <c r="U45" s="66">
        <v>8187</v>
      </c>
      <c r="V45" s="66">
        <v>343</v>
      </c>
      <c r="W45" s="66">
        <v>10599</v>
      </c>
      <c r="X45" s="66">
        <v>7771</v>
      </c>
      <c r="Y45" s="66">
        <v>4062</v>
      </c>
      <c r="Z45" s="66">
        <v>584</v>
      </c>
      <c r="AA45" s="66">
        <v>310</v>
      </c>
      <c r="AB45" s="48">
        <f t="shared" si="8"/>
        <v>60050</v>
      </c>
      <c r="AC45" s="46">
        <f t="shared" si="9"/>
        <v>25100</v>
      </c>
      <c r="AD45" s="41"/>
      <c r="AE45" s="66">
        <v>967797</v>
      </c>
      <c r="AF45" s="66">
        <v>80710</v>
      </c>
      <c r="AG45" s="66">
        <v>315201</v>
      </c>
      <c r="AH45" s="66">
        <v>3542</v>
      </c>
      <c r="AI45" s="62">
        <f t="shared" si="10"/>
        <v>1367250</v>
      </c>
      <c r="AJ45" s="66">
        <v>5572</v>
      </c>
      <c r="AK45" s="62">
        <f t="shared" si="11"/>
        <v>1361678</v>
      </c>
      <c r="AL45" s="41"/>
      <c r="AM45" s="89"/>
      <c r="AN45" s="41"/>
    </row>
    <row r="46" spans="1:40" ht="16.5" customHeight="1">
      <c r="A46" s="9">
        <f t="shared" si="12"/>
        <v>42</v>
      </c>
      <c r="B46" s="91" t="s">
        <v>312</v>
      </c>
      <c r="C46" s="91">
        <v>9629</v>
      </c>
      <c r="D46" s="92" t="s">
        <v>131</v>
      </c>
      <c r="E46" s="153">
        <f t="shared" si="0"/>
        <v>1</v>
      </c>
      <c r="F46" s="144" t="s">
        <v>326</v>
      </c>
      <c r="G46" s="99">
        <v>85004</v>
      </c>
      <c r="H46" s="100">
        <v>0</v>
      </c>
      <c r="I46" s="100">
        <v>340</v>
      </c>
      <c r="J46" s="100">
        <v>0</v>
      </c>
      <c r="K46" s="100">
        <v>1000</v>
      </c>
      <c r="L46" s="100"/>
      <c r="M46" s="100">
        <v>30631</v>
      </c>
      <c r="N46" s="100">
        <v>21115</v>
      </c>
      <c r="O46" s="100">
        <v>4920</v>
      </c>
      <c r="P46" s="100">
        <v>0</v>
      </c>
      <c r="Q46" s="67">
        <f t="shared" si="7"/>
        <v>143010</v>
      </c>
      <c r="R46" s="10"/>
      <c r="S46" s="66"/>
      <c r="T46" s="66"/>
      <c r="U46" s="66">
        <v>25511</v>
      </c>
      <c r="V46" s="66">
        <v>19897</v>
      </c>
      <c r="W46" s="66">
        <v>31575</v>
      </c>
      <c r="X46" s="66">
        <v>25419</v>
      </c>
      <c r="Y46" s="66">
        <v>2651</v>
      </c>
      <c r="Z46" s="66">
        <v>660</v>
      </c>
      <c r="AA46" s="66">
        <v>0</v>
      </c>
      <c r="AB46" s="48">
        <f t="shared" si="8"/>
        <v>105713</v>
      </c>
      <c r="AC46" s="46">
        <f t="shared" si="9"/>
        <v>37297</v>
      </c>
      <c r="AD46" s="41"/>
      <c r="AE46" s="66">
        <v>1883005</v>
      </c>
      <c r="AF46" s="66">
        <v>1669</v>
      </c>
      <c r="AG46" s="66">
        <v>469381</v>
      </c>
      <c r="AH46" s="66">
        <v>4121</v>
      </c>
      <c r="AI46" s="62">
        <f t="shared" si="10"/>
        <v>2358176</v>
      </c>
      <c r="AJ46" s="66">
        <v>6653</v>
      </c>
      <c r="AK46" s="62">
        <f t="shared" si="11"/>
        <v>2351523</v>
      </c>
      <c r="AL46" s="41"/>
      <c r="AM46" s="89"/>
      <c r="AN46" s="41"/>
    </row>
    <row r="47" spans="1:40" ht="16.5" customHeight="1">
      <c r="A47" s="9">
        <f t="shared" si="12"/>
        <v>43</v>
      </c>
      <c r="B47" s="91" t="s">
        <v>312</v>
      </c>
      <c r="C47" s="91">
        <v>9554</v>
      </c>
      <c r="D47" s="92" t="s">
        <v>115</v>
      </c>
      <c r="E47" s="153">
        <f t="shared" si="0"/>
        <v>1</v>
      </c>
      <c r="F47" s="144" t="s">
        <v>326</v>
      </c>
      <c r="G47" s="99">
        <v>120666</v>
      </c>
      <c r="H47" s="100">
        <v>2074</v>
      </c>
      <c r="I47" s="100">
        <v>25779</v>
      </c>
      <c r="J47" s="100">
        <v>296326</v>
      </c>
      <c r="K47" s="100">
        <v>49979</v>
      </c>
      <c r="L47" s="100">
        <v>0</v>
      </c>
      <c r="M47" s="100">
        <v>6677</v>
      </c>
      <c r="N47" s="100">
        <v>2150</v>
      </c>
      <c r="O47" s="100">
        <v>1676</v>
      </c>
      <c r="P47" s="100">
        <v>349</v>
      </c>
      <c r="Q47" s="67">
        <f t="shared" si="7"/>
        <v>505676</v>
      </c>
      <c r="R47" s="10"/>
      <c r="S47" s="66">
        <v>52979</v>
      </c>
      <c r="T47" s="66">
        <v>3821</v>
      </c>
      <c r="U47" s="66">
        <v>11307</v>
      </c>
      <c r="V47" s="66">
        <v>64400</v>
      </c>
      <c r="W47" s="66">
        <v>16424</v>
      </c>
      <c r="X47" s="66">
        <v>51060</v>
      </c>
      <c r="Y47" s="66">
        <v>6954</v>
      </c>
      <c r="Z47" s="66">
        <v>21856</v>
      </c>
      <c r="AA47" s="66">
        <v>24374</v>
      </c>
      <c r="AB47" s="48">
        <f t="shared" si="8"/>
        <v>253175</v>
      </c>
      <c r="AC47" s="46">
        <f t="shared" si="9"/>
        <v>252501</v>
      </c>
      <c r="AD47" s="41"/>
      <c r="AE47" s="66">
        <v>3095557</v>
      </c>
      <c r="AF47" s="66">
        <v>169876</v>
      </c>
      <c r="AG47" s="66">
        <v>88584</v>
      </c>
      <c r="AH47" s="66"/>
      <c r="AI47" s="62">
        <f t="shared" si="10"/>
        <v>3354017</v>
      </c>
      <c r="AJ47" s="66">
        <v>328513</v>
      </c>
      <c r="AK47" s="62">
        <f t="shared" si="11"/>
        <v>3025504</v>
      </c>
      <c r="AL47" s="41"/>
      <c r="AM47" s="89"/>
      <c r="AN47" s="41"/>
    </row>
    <row r="48" spans="1:40" ht="16.5" customHeight="1">
      <c r="A48" s="9">
        <f t="shared" si="12"/>
        <v>44</v>
      </c>
      <c r="B48" s="91" t="s">
        <v>312</v>
      </c>
      <c r="C48" s="91">
        <v>9568</v>
      </c>
      <c r="D48" s="92" t="s">
        <v>279</v>
      </c>
      <c r="E48" s="153">
        <f t="shared" si="0"/>
        <v>1</v>
      </c>
      <c r="F48" s="144" t="s">
        <v>326</v>
      </c>
      <c r="G48" s="99">
        <v>126898</v>
      </c>
      <c r="H48" s="100">
        <v>0</v>
      </c>
      <c r="I48" s="100">
        <v>0</v>
      </c>
      <c r="J48" s="100">
        <v>0</v>
      </c>
      <c r="K48" s="100">
        <v>2665</v>
      </c>
      <c r="L48" s="100">
        <v>0</v>
      </c>
      <c r="M48" s="100">
        <v>12348</v>
      </c>
      <c r="N48" s="100">
        <v>344</v>
      </c>
      <c r="O48" s="100"/>
      <c r="P48" s="100">
        <v>0</v>
      </c>
      <c r="Q48" s="67">
        <f t="shared" si="7"/>
        <v>142255</v>
      </c>
      <c r="R48" s="10"/>
      <c r="S48" s="66"/>
      <c r="T48" s="66">
        <v>0</v>
      </c>
      <c r="U48" s="66"/>
      <c r="V48" s="66">
        <v>67041</v>
      </c>
      <c r="W48" s="66">
        <v>26268</v>
      </c>
      <c r="X48" s="66">
        <v>8501</v>
      </c>
      <c r="Y48" s="66">
        <v>996</v>
      </c>
      <c r="Z48" s="66">
        <v>0</v>
      </c>
      <c r="AA48" s="66">
        <v>13558</v>
      </c>
      <c r="AB48" s="48">
        <f t="shared" si="8"/>
        <v>116364</v>
      </c>
      <c r="AC48" s="46">
        <f t="shared" si="9"/>
        <v>25891</v>
      </c>
      <c r="AD48" s="41"/>
      <c r="AE48" s="66">
        <v>0</v>
      </c>
      <c r="AF48" s="66">
        <v>0</v>
      </c>
      <c r="AG48" s="66">
        <v>60933</v>
      </c>
      <c r="AH48" s="66">
        <v>685</v>
      </c>
      <c r="AI48" s="62">
        <f t="shared" si="10"/>
        <v>61618</v>
      </c>
      <c r="AJ48" s="66">
        <v>20317</v>
      </c>
      <c r="AK48" s="62">
        <f t="shared" si="11"/>
        <v>41301</v>
      </c>
      <c r="AL48" s="41"/>
      <c r="AM48" s="89"/>
      <c r="AN48" s="41"/>
    </row>
    <row r="49" spans="1:40" ht="16.5" customHeight="1">
      <c r="A49" s="9">
        <f t="shared" si="12"/>
        <v>45</v>
      </c>
      <c r="B49" s="91" t="s">
        <v>312</v>
      </c>
      <c r="C49" s="91">
        <v>9569</v>
      </c>
      <c r="D49" s="92" t="s">
        <v>288</v>
      </c>
      <c r="E49" s="153">
        <f t="shared" si="0"/>
        <v>1</v>
      </c>
      <c r="F49" s="144" t="s">
        <v>326</v>
      </c>
      <c r="G49" s="99">
        <v>40391</v>
      </c>
      <c r="H49" s="100">
        <v>361</v>
      </c>
      <c r="I49" s="100">
        <v>614</v>
      </c>
      <c r="J49" s="100">
        <v>0</v>
      </c>
      <c r="K49" s="100"/>
      <c r="L49" s="100">
        <v>0</v>
      </c>
      <c r="M49" s="100">
        <v>18766</v>
      </c>
      <c r="N49" s="100">
        <v>6966</v>
      </c>
      <c r="O49" s="100">
        <v>553</v>
      </c>
      <c r="P49" s="100">
        <v>0</v>
      </c>
      <c r="Q49" s="67">
        <f t="shared" si="7"/>
        <v>67651</v>
      </c>
      <c r="R49" s="10"/>
      <c r="S49" s="66">
        <v>11532</v>
      </c>
      <c r="T49" s="66">
        <v>0</v>
      </c>
      <c r="U49" s="66">
        <v>749</v>
      </c>
      <c r="V49" s="66">
        <v>16287</v>
      </c>
      <c r="W49" s="66">
        <v>20605</v>
      </c>
      <c r="X49" s="66">
        <v>21151</v>
      </c>
      <c r="Y49" s="66">
        <v>1432</v>
      </c>
      <c r="Z49" s="66">
        <v>975</v>
      </c>
      <c r="AA49" s="66">
        <v>0</v>
      </c>
      <c r="AB49" s="48">
        <f t="shared" si="8"/>
        <v>72731</v>
      </c>
      <c r="AC49" s="46">
        <f t="shared" si="9"/>
        <v>-5080</v>
      </c>
      <c r="AD49" s="41"/>
      <c r="AE49" s="66">
        <v>675000</v>
      </c>
      <c r="AF49" s="66">
        <v>22000</v>
      </c>
      <c r="AG49" s="66">
        <v>182393</v>
      </c>
      <c r="AH49" s="66"/>
      <c r="AI49" s="62">
        <f t="shared" si="10"/>
        <v>879393</v>
      </c>
      <c r="AJ49" s="66">
        <v>0</v>
      </c>
      <c r="AK49" s="62">
        <f t="shared" si="11"/>
        <v>879393</v>
      </c>
      <c r="AL49" s="41"/>
      <c r="AM49" s="89"/>
      <c r="AN49" s="41"/>
    </row>
    <row r="50" spans="1:40" ht="16.5" customHeight="1">
      <c r="A50" s="9">
        <f t="shared" si="12"/>
        <v>46</v>
      </c>
      <c r="B50" s="91" t="s">
        <v>312</v>
      </c>
      <c r="C50" s="91">
        <v>9570</v>
      </c>
      <c r="D50" s="92" t="s">
        <v>293</v>
      </c>
      <c r="E50" s="153">
        <f t="shared" si="0"/>
        <v>1</v>
      </c>
      <c r="F50" s="144" t="s">
        <v>326</v>
      </c>
      <c r="G50" s="99">
        <v>70980</v>
      </c>
      <c r="H50" s="100">
        <v>6013</v>
      </c>
      <c r="I50" s="100">
        <v>0</v>
      </c>
      <c r="J50" s="100">
        <v>0</v>
      </c>
      <c r="K50" s="100">
        <v>0</v>
      </c>
      <c r="L50" s="100">
        <v>2300</v>
      </c>
      <c r="M50" s="100">
        <v>128219</v>
      </c>
      <c r="N50" s="100">
        <v>6545</v>
      </c>
      <c r="O50" s="100">
        <v>276</v>
      </c>
      <c r="P50" s="100">
        <v>0</v>
      </c>
      <c r="Q50" s="67">
        <f t="shared" si="7"/>
        <v>214333</v>
      </c>
      <c r="R50" s="10"/>
      <c r="S50" s="66">
        <v>62589</v>
      </c>
      <c r="T50" s="66">
        <v>2583</v>
      </c>
      <c r="U50" s="66">
        <v>7337</v>
      </c>
      <c r="V50" s="66">
        <v>35562</v>
      </c>
      <c r="W50" s="66"/>
      <c r="X50" s="66">
        <v>30659</v>
      </c>
      <c r="Y50" s="66">
        <v>6503</v>
      </c>
      <c r="Z50" s="66">
        <v>0</v>
      </c>
      <c r="AA50" s="66">
        <v>0</v>
      </c>
      <c r="AB50" s="48">
        <f t="shared" si="8"/>
        <v>145233</v>
      </c>
      <c r="AC50" s="46">
        <f t="shared" si="9"/>
        <v>69100</v>
      </c>
      <c r="AD50" s="41"/>
      <c r="AE50" s="66">
        <v>2141870</v>
      </c>
      <c r="AF50" s="66">
        <v>382202</v>
      </c>
      <c r="AG50" s="66">
        <v>2821601</v>
      </c>
      <c r="AH50" s="66">
        <v>2506</v>
      </c>
      <c r="AI50" s="62">
        <f t="shared" si="10"/>
        <v>5348179</v>
      </c>
      <c r="AJ50" s="66">
        <v>12672</v>
      </c>
      <c r="AK50" s="62">
        <f t="shared" si="11"/>
        <v>5335507</v>
      </c>
      <c r="AL50" s="41"/>
      <c r="AM50" s="89"/>
      <c r="AN50" s="41"/>
    </row>
    <row r="51" spans="1:40" ht="16.5" customHeight="1">
      <c r="A51" s="9">
        <f t="shared" si="12"/>
        <v>47</v>
      </c>
      <c r="B51" s="91" t="s">
        <v>312</v>
      </c>
      <c r="C51" s="91">
        <v>14406</v>
      </c>
      <c r="D51" s="92" t="s">
        <v>117</v>
      </c>
      <c r="E51" s="153">
        <f t="shared" si="0"/>
        <v>1</v>
      </c>
      <c r="F51" s="144" t="s">
        <v>326</v>
      </c>
      <c r="G51" s="99">
        <v>28230</v>
      </c>
      <c r="H51" s="100">
        <v>0</v>
      </c>
      <c r="I51" s="100">
        <v>0</v>
      </c>
      <c r="J51" s="100">
        <v>53067</v>
      </c>
      <c r="K51" s="100">
        <v>0</v>
      </c>
      <c r="L51" s="100">
        <v>0</v>
      </c>
      <c r="M51" s="100">
        <v>-4268</v>
      </c>
      <c r="N51" s="100">
        <v>259</v>
      </c>
      <c r="O51" s="100">
        <v>18730</v>
      </c>
      <c r="P51" s="100">
        <v>3885</v>
      </c>
      <c r="Q51" s="67">
        <f t="shared" si="7"/>
        <v>99903</v>
      </c>
      <c r="R51" s="10"/>
      <c r="S51" s="66">
        <v>35735</v>
      </c>
      <c r="T51" s="66">
        <v>0</v>
      </c>
      <c r="U51" s="66"/>
      <c r="V51" s="66"/>
      <c r="W51" s="66">
        <v>32149</v>
      </c>
      <c r="X51" s="66">
        <v>7462</v>
      </c>
      <c r="Y51" s="66">
        <v>0</v>
      </c>
      <c r="Z51" s="66">
        <v>0</v>
      </c>
      <c r="AA51" s="66">
        <v>8639</v>
      </c>
      <c r="AB51" s="48">
        <f t="shared" si="8"/>
        <v>83985</v>
      </c>
      <c r="AC51" s="46">
        <f t="shared" si="9"/>
        <v>15918</v>
      </c>
      <c r="AD51" s="41"/>
      <c r="AE51" s="66">
        <v>500852</v>
      </c>
      <c r="AF51" s="66">
        <v>8937</v>
      </c>
      <c r="AG51" s="66">
        <v>234684</v>
      </c>
      <c r="AH51" s="66"/>
      <c r="AI51" s="62">
        <f t="shared" si="10"/>
        <v>744473</v>
      </c>
      <c r="AJ51" s="66">
        <v>25187</v>
      </c>
      <c r="AK51" s="62">
        <f t="shared" si="11"/>
        <v>719286</v>
      </c>
      <c r="AL51" s="41"/>
      <c r="AM51" s="89"/>
      <c r="AN51" s="41"/>
    </row>
    <row r="52" spans="1:40" ht="16.5" customHeight="1">
      <c r="A52" s="9">
        <f t="shared" si="12"/>
        <v>48</v>
      </c>
      <c r="B52" s="91" t="s">
        <v>312</v>
      </c>
      <c r="C52" s="91">
        <v>9632</v>
      </c>
      <c r="D52" s="92" t="s">
        <v>137</v>
      </c>
      <c r="E52" s="153">
        <f t="shared" si="0"/>
        <v>1</v>
      </c>
      <c r="F52" s="144" t="s">
        <v>326</v>
      </c>
      <c r="G52" s="99">
        <v>78426</v>
      </c>
      <c r="H52" s="100">
        <v>0</v>
      </c>
      <c r="I52" s="100">
        <v>0</v>
      </c>
      <c r="J52" s="100">
        <v>51361</v>
      </c>
      <c r="K52" s="100"/>
      <c r="L52" s="100">
        <v>0</v>
      </c>
      <c r="M52" s="100">
        <v>15673</v>
      </c>
      <c r="N52" s="100">
        <v>60914</v>
      </c>
      <c r="O52" s="100">
        <v>172894</v>
      </c>
      <c r="P52" s="100">
        <v>0</v>
      </c>
      <c r="Q52" s="67">
        <f t="shared" si="7"/>
        <v>379268</v>
      </c>
      <c r="R52" s="10"/>
      <c r="S52" s="66">
        <v>51755</v>
      </c>
      <c r="T52" s="66">
        <v>16640</v>
      </c>
      <c r="U52" s="66">
        <v>0</v>
      </c>
      <c r="V52" s="66">
        <v>89769</v>
      </c>
      <c r="W52" s="66">
        <v>97306</v>
      </c>
      <c r="X52" s="66">
        <v>68172</v>
      </c>
      <c r="Y52" s="66">
        <v>1500</v>
      </c>
      <c r="Z52" s="66">
        <v>0</v>
      </c>
      <c r="AA52" s="66">
        <v>0</v>
      </c>
      <c r="AB52" s="48">
        <f t="shared" si="8"/>
        <v>325142</v>
      </c>
      <c r="AC52" s="46">
        <f t="shared" si="9"/>
        <v>54126</v>
      </c>
      <c r="AD52" s="41"/>
      <c r="AE52" s="66">
        <v>5574573</v>
      </c>
      <c r="AF52" s="66">
        <v>35679</v>
      </c>
      <c r="AG52" s="66">
        <v>865759</v>
      </c>
      <c r="AH52" s="66">
        <v>70589</v>
      </c>
      <c r="AI52" s="62">
        <f t="shared" si="10"/>
        <v>6546600</v>
      </c>
      <c r="AJ52" s="66">
        <v>102894</v>
      </c>
      <c r="AK52" s="62">
        <f t="shared" si="11"/>
        <v>6443706</v>
      </c>
      <c r="AL52" s="41"/>
      <c r="AM52" s="89"/>
      <c r="AN52" s="41"/>
    </row>
    <row r="53" spans="1:40" ht="16.5" customHeight="1">
      <c r="A53" s="9">
        <f t="shared" si="12"/>
        <v>49</v>
      </c>
      <c r="B53" s="91" t="s">
        <v>312</v>
      </c>
      <c r="C53" s="91">
        <v>9633</v>
      </c>
      <c r="D53" s="92" t="s">
        <v>138</v>
      </c>
      <c r="E53" s="153">
        <f t="shared" si="0"/>
        <v>1</v>
      </c>
      <c r="F53" s="144" t="s">
        <v>326</v>
      </c>
      <c r="G53" s="99">
        <v>213313</v>
      </c>
      <c r="H53" s="100">
        <v>3351</v>
      </c>
      <c r="I53" s="100">
        <v>23777</v>
      </c>
      <c r="J53" s="100">
        <v>0</v>
      </c>
      <c r="K53" s="100">
        <v>0</v>
      </c>
      <c r="L53" s="100">
        <v>33500</v>
      </c>
      <c r="M53" s="100">
        <v>216158</v>
      </c>
      <c r="N53" s="100">
        <v>763026</v>
      </c>
      <c r="O53" s="100">
        <v>1500</v>
      </c>
      <c r="P53" s="100">
        <v>15280</v>
      </c>
      <c r="Q53" s="67">
        <f t="shared" si="7"/>
        <v>1269905</v>
      </c>
      <c r="R53" s="10"/>
      <c r="S53" s="66">
        <v>99626</v>
      </c>
      <c r="T53" s="66">
        <v>35100</v>
      </c>
      <c r="U53" s="66">
        <v>2568</v>
      </c>
      <c r="V53" s="66">
        <v>345077</v>
      </c>
      <c r="W53" s="66">
        <v>307935</v>
      </c>
      <c r="X53" s="66">
        <v>280010</v>
      </c>
      <c r="Y53" s="66">
        <v>162690</v>
      </c>
      <c r="Z53" s="66">
        <v>29293</v>
      </c>
      <c r="AA53" s="66">
        <v>0</v>
      </c>
      <c r="AB53" s="48">
        <f t="shared" si="8"/>
        <v>1262299</v>
      </c>
      <c r="AC53" s="46">
        <f t="shared" si="9"/>
        <v>7606</v>
      </c>
      <c r="AD53" s="41"/>
      <c r="AE53" s="66">
        <v>7712045</v>
      </c>
      <c r="AF53" s="66">
        <v>61864</v>
      </c>
      <c r="AG53" s="66">
        <v>16962749</v>
      </c>
      <c r="AH53" s="66">
        <v>41467</v>
      </c>
      <c r="AI53" s="62">
        <f t="shared" si="10"/>
        <v>24778125</v>
      </c>
      <c r="AJ53" s="66">
        <v>114023</v>
      </c>
      <c r="AK53" s="62">
        <f t="shared" si="11"/>
        <v>24664102</v>
      </c>
      <c r="AL53" s="41"/>
      <c r="AM53" s="89"/>
      <c r="AN53" s="41"/>
    </row>
    <row r="54" spans="1:39" s="8" customFormat="1" ht="16.5" customHeight="1">
      <c r="A54" s="209" t="s">
        <v>332</v>
      </c>
      <c r="B54" s="209"/>
      <c r="C54" s="209"/>
      <c r="D54" s="209"/>
      <c r="E54" s="153" t="str">
        <f t="shared" si="0"/>
        <v> </v>
      </c>
      <c r="F54" s="141">
        <f>SUM(E5:E53)</f>
        <v>41</v>
      </c>
      <c r="G54" s="113">
        <f>SUM(G5:G53)</f>
        <v>4466851</v>
      </c>
      <c r="H54" s="113">
        <f aca="true" t="shared" si="13" ref="H54:P54">SUM(H5:H53)</f>
        <v>43635</v>
      </c>
      <c r="I54" s="113">
        <f t="shared" si="13"/>
        <v>250699</v>
      </c>
      <c r="J54" s="113">
        <f t="shared" si="13"/>
        <v>760662</v>
      </c>
      <c r="K54" s="113">
        <f t="shared" si="13"/>
        <v>237512</v>
      </c>
      <c r="L54" s="113">
        <f t="shared" si="13"/>
        <v>219910</v>
      </c>
      <c r="M54" s="113">
        <f t="shared" si="13"/>
        <v>1028141</v>
      </c>
      <c r="N54" s="113">
        <f t="shared" si="13"/>
        <v>1342971</v>
      </c>
      <c r="O54" s="113">
        <f t="shared" si="13"/>
        <v>670405</v>
      </c>
      <c r="P54" s="113">
        <f t="shared" si="13"/>
        <v>138444</v>
      </c>
      <c r="Q54" s="53">
        <f>SUM(Q5:Q53)</f>
        <v>9159230</v>
      </c>
      <c r="R54" s="32"/>
      <c r="S54" s="31">
        <f>SUM(S5:S53)</f>
        <v>2047554</v>
      </c>
      <c r="T54" s="31">
        <f aca="true" t="shared" si="14" ref="T54:AA54">SUM(T5:T53)</f>
        <v>290745</v>
      </c>
      <c r="U54" s="31">
        <f t="shared" si="14"/>
        <v>203581</v>
      </c>
      <c r="V54" s="31">
        <f t="shared" si="14"/>
        <v>1597759</v>
      </c>
      <c r="W54" s="31">
        <f t="shared" si="14"/>
        <v>1746897</v>
      </c>
      <c r="X54" s="31">
        <f t="shared" si="14"/>
        <v>1403415</v>
      </c>
      <c r="Y54" s="31">
        <f t="shared" si="14"/>
        <v>473994</v>
      </c>
      <c r="Z54" s="31">
        <f t="shared" si="14"/>
        <v>252238</v>
      </c>
      <c r="AA54" s="31">
        <f t="shared" si="14"/>
        <v>216343</v>
      </c>
      <c r="AB54" s="48">
        <f>SUM(AB5:AB53)</f>
        <v>8232526</v>
      </c>
      <c r="AC54" s="46">
        <f t="shared" si="9"/>
        <v>926704</v>
      </c>
      <c r="AD54" s="36"/>
      <c r="AE54" s="31">
        <f>SUM(AE5:AE53)</f>
        <v>82315408</v>
      </c>
      <c r="AF54" s="31">
        <f>SUM(AF5:AF53)</f>
        <v>4134684</v>
      </c>
      <c r="AG54" s="31">
        <f>SUM(AG5:AG53)</f>
        <v>36067041</v>
      </c>
      <c r="AH54" s="31">
        <f>SUM(AH5:AH53)</f>
        <v>459096</v>
      </c>
      <c r="AI54" s="62">
        <f>SUM(AI5:AI53)</f>
        <v>122976229</v>
      </c>
      <c r="AJ54" s="31">
        <f>SUM(AJ5:AJ53)</f>
        <v>1832700</v>
      </c>
      <c r="AK54" s="62">
        <f>SUM(AK5:AK53)</f>
        <v>121143529</v>
      </c>
      <c r="AL54" s="82"/>
      <c r="AM54" s="90"/>
    </row>
    <row r="55" spans="1:39" s="8" customFormat="1" ht="16.5" customHeight="1">
      <c r="A55" s="191" t="s">
        <v>305</v>
      </c>
      <c r="B55" s="192"/>
      <c r="C55" s="192"/>
      <c r="D55" s="192"/>
      <c r="E55" s="71"/>
      <c r="F55" s="141"/>
      <c r="G55" s="154">
        <v>4448129</v>
      </c>
      <c r="H55" s="106">
        <v>52433</v>
      </c>
      <c r="I55" s="106">
        <v>203756</v>
      </c>
      <c r="J55" s="106">
        <v>1411725</v>
      </c>
      <c r="K55" s="106">
        <v>275630</v>
      </c>
      <c r="L55" s="106">
        <v>543638</v>
      </c>
      <c r="M55" s="106">
        <v>963317</v>
      </c>
      <c r="N55" s="106">
        <v>1604958</v>
      </c>
      <c r="O55" s="106">
        <v>553150</v>
      </c>
      <c r="P55" s="106">
        <v>167827</v>
      </c>
      <c r="Q55" s="88">
        <v>10224563</v>
      </c>
      <c r="R55" s="98"/>
      <c r="S55" s="102">
        <v>2255671</v>
      </c>
      <c r="T55" s="102">
        <v>342849</v>
      </c>
      <c r="U55" s="102">
        <v>319978</v>
      </c>
      <c r="V55" s="102">
        <v>1242737</v>
      </c>
      <c r="W55" s="102">
        <v>1785764</v>
      </c>
      <c r="X55" s="102">
        <v>1247310</v>
      </c>
      <c r="Y55" s="102">
        <v>609363</v>
      </c>
      <c r="Z55" s="102">
        <v>220582.5</v>
      </c>
      <c r="AA55" s="102">
        <v>281811</v>
      </c>
      <c r="AB55" s="88">
        <v>8306065.5</v>
      </c>
      <c r="AC55" s="88">
        <v>1918497.5</v>
      </c>
      <c r="AD55" s="103"/>
      <c r="AE55" s="102">
        <v>88003108</v>
      </c>
      <c r="AF55" s="102">
        <v>5318912</v>
      </c>
      <c r="AG55" s="102">
        <v>35659917</v>
      </c>
      <c r="AH55" s="102">
        <v>610408</v>
      </c>
      <c r="AI55" s="88">
        <v>129592345</v>
      </c>
      <c r="AJ55" s="102">
        <v>2090824</v>
      </c>
      <c r="AK55" s="88">
        <v>127501521</v>
      </c>
      <c r="AL55" s="82"/>
      <c r="AM55" s="103"/>
    </row>
    <row r="56" spans="1:38" s="8" customFormat="1" ht="16.5" customHeight="1">
      <c r="A56" s="176" t="s">
        <v>333</v>
      </c>
      <c r="B56" s="177"/>
      <c r="C56" s="177"/>
      <c r="D56" s="177"/>
      <c r="E56" s="72"/>
      <c r="F56" s="142"/>
      <c r="G56" s="115">
        <f aca="true" t="shared" si="15" ref="G56:AJ56">+G54/G55</f>
        <v>1.0042089606663835</v>
      </c>
      <c r="H56" s="116">
        <f t="shared" si="15"/>
        <v>0.8322049091221178</v>
      </c>
      <c r="I56" s="116">
        <f t="shared" si="15"/>
        <v>1.2303883075835804</v>
      </c>
      <c r="J56" s="116">
        <f t="shared" si="15"/>
        <v>0.5388174042394942</v>
      </c>
      <c r="K56" s="116">
        <f t="shared" si="15"/>
        <v>0.861705910096869</v>
      </c>
      <c r="L56" s="116">
        <f t="shared" si="15"/>
        <v>0.40451550480282833</v>
      </c>
      <c r="M56" s="116">
        <f t="shared" si="15"/>
        <v>1.0672924904263084</v>
      </c>
      <c r="N56" s="116">
        <f t="shared" si="15"/>
        <v>0.836763952701566</v>
      </c>
      <c r="O56" s="116">
        <f t="shared" si="15"/>
        <v>1.2119768598029468</v>
      </c>
      <c r="P56" s="116">
        <f t="shared" si="15"/>
        <v>0.8249209006894004</v>
      </c>
      <c r="Q56" s="54">
        <f t="shared" si="15"/>
        <v>0.8958065004831991</v>
      </c>
      <c r="R56" s="84"/>
      <c r="S56" s="42">
        <f t="shared" si="15"/>
        <v>0.9077361015857366</v>
      </c>
      <c r="T56" s="42">
        <f t="shared" si="15"/>
        <v>0.8480263906267774</v>
      </c>
      <c r="U56" s="42">
        <f t="shared" si="15"/>
        <v>0.6362343661126703</v>
      </c>
      <c r="V56" s="42">
        <f t="shared" si="15"/>
        <v>1.285677500549191</v>
      </c>
      <c r="W56" s="42">
        <f t="shared" si="15"/>
        <v>0.9782350859352076</v>
      </c>
      <c r="X56" s="42">
        <f t="shared" si="15"/>
        <v>1.125153329966087</v>
      </c>
      <c r="Y56" s="42">
        <f t="shared" si="15"/>
        <v>0.7778516253858537</v>
      </c>
      <c r="Z56" s="42">
        <v>0</v>
      </c>
      <c r="AA56" s="42">
        <f t="shared" si="15"/>
        <v>0.7676882733463207</v>
      </c>
      <c r="AB56" s="85">
        <f>+AB54/AB55</f>
        <v>0.991146289419461</v>
      </c>
      <c r="AC56" s="85">
        <f>+AC54/AC55*-1</f>
        <v>-0.48303633442316185</v>
      </c>
      <c r="AD56" s="39"/>
      <c r="AE56" s="42">
        <f t="shared" si="15"/>
        <v>0.935369328092367</v>
      </c>
      <c r="AF56" s="68">
        <f t="shared" si="15"/>
        <v>0.7773552185108533</v>
      </c>
      <c r="AG56" s="42">
        <f t="shared" si="15"/>
        <v>1.0114168521480293</v>
      </c>
      <c r="AH56" s="42">
        <f t="shared" si="15"/>
        <v>0.7521133405853134</v>
      </c>
      <c r="AI56" s="54">
        <f>+AI54/AI55</f>
        <v>0.9489467066901213</v>
      </c>
      <c r="AJ56" s="42">
        <f t="shared" si="15"/>
        <v>0.8765443671968564</v>
      </c>
      <c r="AK56" s="54">
        <f>+AK54/AK55</f>
        <v>0.9501339909505864</v>
      </c>
      <c r="AL56" s="82"/>
    </row>
    <row r="57" spans="2:30" ht="16.5" customHeight="1">
      <c r="B57" s="91"/>
      <c r="C57" s="91"/>
      <c r="D57" s="92"/>
      <c r="E57" s="92"/>
      <c r="F57" s="91"/>
      <c r="G57" s="93"/>
      <c r="U57"/>
      <c r="V57"/>
      <c r="W57"/>
      <c r="X57"/>
      <c r="Y57"/>
      <c r="Z57"/>
      <c r="AA57"/>
      <c r="AD57" s="49"/>
    </row>
    <row r="58" spans="2:27" ht="16.5" customHeight="1">
      <c r="B58" s="91"/>
      <c r="C58" s="91"/>
      <c r="D58" s="92"/>
      <c r="E58" s="92"/>
      <c r="F58" s="91"/>
      <c r="G58" s="93"/>
      <c r="U58"/>
      <c r="V58"/>
      <c r="W58"/>
      <c r="X58"/>
      <c r="Y58"/>
      <c r="Z58"/>
      <c r="AA58"/>
    </row>
    <row r="59" spans="2:27" ht="16.5" customHeight="1">
      <c r="B59" s="91"/>
      <c r="C59" s="91"/>
      <c r="D59" s="92"/>
      <c r="E59" s="92"/>
      <c r="F59" s="91"/>
      <c r="G59" s="93"/>
      <c r="U59"/>
      <c r="V59" s="101"/>
      <c r="W59"/>
      <c r="X59"/>
      <c r="Y59"/>
      <c r="Z59"/>
      <c r="AA59"/>
    </row>
    <row r="60" spans="2:27" ht="16.5" customHeight="1">
      <c r="B60" s="91"/>
      <c r="C60" s="91"/>
      <c r="D60" s="92"/>
      <c r="E60" s="92"/>
      <c r="F60" s="91"/>
      <c r="G60" s="93"/>
      <c r="U60"/>
      <c r="V60" s="101"/>
      <c r="W60"/>
      <c r="X60"/>
      <c r="Y60"/>
      <c r="Z60"/>
      <c r="AA60"/>
    </row>
    <row r="61" spans="2:27" ht="16.5" customHeight="1">
      <c r="B61" s="91"/>
      <c r="C61" s="91"/>
      <c r="D61" s="92"/>
      <c r="E61" s="92"/>
      <c r="F61" s="91"/>
      <c r="G61" s="93"/>
      <c r="U61"/>
      <c r="V61" s="101"/>
      <c r="W61"/>
      <c r="X61"/>
      <c r="Y61"/>
      <c r="Z61"/>
      <c r="AA61"/>
    </row>
    <row r="62" spans="2:27" ht="16.5" customHeight="1">
      <c r="B62" s="91"/>
      <c r="C62" s="91"/>
      <c r="D62" s="92"/>
      <c r="E62" s="92"/>
      <c r="F62" s="91"/>
      <c r="G62" s="93"/>
      <c r="U62"/>
      <c r="V62" s="101"/>
      <c r="W62"/>
      <c r="X62"/>
      <c r="Y62"/>
      <c r="Z62"/>
      <c r="AA62"/>
    </row>
    <row r="63" spans="2:27" ht="16.5" customHeight="1">
      <c r="B63" s="91"/>
      <c r="C63" s="91"/>
      <c r="D63" s="92"/>
      <c r="E63" s="92"/>
      <c r="F63" s="91"/>
      <c r="G63" s="93"/>
      <c r="U63"/>
      <c r="V63" s="101"/>
      <c r="W63"/>
      <c r="X63"/>
      <c r="Y63"/>
      <c r="Z63"/>
      <c r="AA63"/>
    </row>
    <row r="64" spans="2:27" ht="16.5" customHeight="1">
      <c r="B64" s="91"/>
      <c r="C64" s="91"/>
      <c r="D64" s="92"/>
      <c r="E64" s="92"/>
      <c r="F64" s="91"/>
      <c r="G64" s="93"/>
      <c r="U64"/>
      <c r="V64" s="101"/>
      <c r="W64"/>
      <c r="X64"/>
      <c r="Y64"/>
      <c r="Z64"/>
      <c r="AA64"/>
    </row>
    <row r="65" spans="2:27" ht="16.5" customHeight="1">
      <c r="B65" s="91"/>
      <c r="C65" s="91"/>
      <c r="D65" s="92"/>
      <c r="E65" s="92"/>
      <c r="F65" s="91"/>
      <c r="G65" s="93"/>
      <c r="U65"/>
      <c r="V65"/>
      <c r="W65"/>
      <c r="X65"/>
      <c r="Y65"/>
      <c r="Z65"/>
      <c r="AA65"/>
    </row>
    <row r="66" spans="2:27" ht="16.5" customHeight="1">
      <c r="B66" s="91"/>
      <c r="C66" s="91"/>
      <c r="D66" s="92"/>
      <c r="E66" s="92"/>
      <c r="F66" s="91"/>
      <c r="G66" s="93"/>
      <c r="U66"/>
      <c r="V66"/>
      <c r="W66"/>
      <c r="X66"/>
      <c r="Y66"/>
      <c r="Z66"/>
      <c r="AA66"/>
    </row>
    <row r="67" spans="2:27" ht="16.5" customHeight="1">
      <c r="B67" s="91"/>
      <c r="C67" s="91"/>
      <c r="D67" s="92"/>
      <c r="E67" s="92"/>
      <c r="F67" s="91"/>
      <c r="G67" s="93"/>
      <c r="U67"/>
      <c r="V67"/>
      <c r="W67"/>
      <c r="X67"/>
      <c r="Y67"/>
      <c r="Z67"/>
      <c r="AA67"/>
    </row>
    <row r="68" spans="2:27" ht="16.5" customHeight="1">
      <c r="B68" s="91"/>
      <c r="C68" s="91"/>
      <c r="D68" s="92"/>
      <c r="E68" s="92"/>
      <c r="F68" s="91"/>
      <c r="G68" s="93"/>
      <c r="U68"/>
      <c r="V68"/>
      <c r="W68"/>
      <c r="X68"/>
      <c r="Y68"/>
      <c r="Z68"/>
      <c r="AA68"/>
    </row>
    <row r="69" spans="2:27" ht="16.5" customHeight="1">
      <c r="B69" s="91"/>
      <c r="C69" s="91"/>
      <c r="D69" s="92"/>
      <c r="E69" s="92"/>
      <c r="F69" s="91"/>
      <c r="G69" s="93"/>
      <c r="U69"/>
      <c r="V69"/>
      <c r="W69"/>
      <c r="X69"/>
      <c r="Y69"/>
      <c r="Z69"/>
      <c r="AA69"/>
    </row>
    <row r="70" spans="2:27" ht="16.5" customHeight="1">
      <c r="B70" s="91"/>
      <c r="C70" s="91"/>
      <c r="D70" s="92"/>
      <c r="E70" s="92"/>
      <c r="F70" s="91"/>
      <c r="G70" s="93"/>
      <c r="U70"/>
      <c r="V70"/>
      <c r="W70"/>
      <c r="X70"/>
      <c r="Y70"/>
      <c r="Z70"/>
      <c r="AA70"/>
    </row>
    <row r="71" spans="2:27" ht="16.5" customHeight="1">
      <c r="B71" s="91"/>
      <c r="C71" s="91"/>
      <c r="D71" s="92"/>
      <c r="E71" s="92"/>
      <c r="F71" s="91"/>
      <c r="G71" s="93"/>
      <c r="U71"/>
      <c r="V71"/>
      <c r="W71"/>
      <c r="X71"/>
      <c r="Y71"/>
      <c r="Z71"/>
      <c r="AA71"/>
    </row>
    <row r="72" spans="2:27" ht="16.5" customHeight="1">
      <c r="B72" s="91"/>
      <c r="C72" s="91"/>
      <c r="D72" s="92"/>
      <c r="E72" s="92"/>
      <c r="F72" s="91"/>
      <c r="G72" s="93"/>
      <c r="U72"/>
      <c r="V72"/>
      <c r="W72"/>
      <c r="X72"/>
      <c r="Y72"/>
      <c r="Z72"/>
      <c r="AA72"/>
    </row>
    <row r="73" spans="2:27" ht="16.5" customHeight="1">
      <c r="B73" s="91"/>
      <c r="C73" s="91"/>
      <c r="D73" s="92"/>
      <c r="E73" s="92"/>
      <c r="F73" s="91"/>
      <c r="G73" s="93"/>
      <c r="U73"/>
      <c r="V73"/>
      <c r="W73"/>
      <c r="X73"/>
      <c r="Y73"/>
      <c r="Z73"/>
      <c r="AA73"/>
    </row>
    <row r="74" spans="2:27" ht="16.5" customHeight="1">
      <c r="B74" s="91"/>
      <c r="C74" s="91"/>
      <c r="D74" s="92"/>
      <c r="E74" s="92"/>
      <c r="F74" s="91"/>
      <c r="G74" s="93"/>
      <c r="U74"/>
      <c r="V74"/>
      <c r="W74"/>
      <c r="X74"/>
      <c r="Y74"/>
      <c r="Z74"/>
      <c r="AA74"/>
    </row>
    <row r="75" spans="2:27" ht="16.5" customHeight="1">
      <c r="B75" s="91"/>
      <c r="C75" s="91"/>
      <c r="D75" s="92"/>
      <c r="E75" s="92"/>
      <c r="F75" s="91"/>
      <c r="G75" s="93"/>
      <c r="U75"/>
      <c r="V75"/>
      <c r="W75"/>
      <c r="X75"/>
      <c r="Y75"/>
      <c r="Z75"/>
      <c r="AA75"/>
    </row>
    <row r="76" spans="2:27" ht="16.5" customHeight="1">
      <c r="B76" s="91"/>
      <c r="C76" s="91"/>
      <c r="D76" s="92"/>
      <c r="E76" s="92"/>
      <c r="F76" s="91"/>
      <c r="G76" s="93"/>
      <c r="U76"/>
      <c r="V76"/>
      <c r="W76"/>
      <c r="X76"/>
      <c r="Y76"/>
      <c r="Z76"/>
      <c r="AA76"/>
    </row>
    <row r="77" spans="2:27" ht="16.5" customHeight="1">
      <c r="B77" s="91"/>
      <c r="C77" s="91"/>
      <c r="D77" s="92"/>
      <c r="E77" s="92"/>
      <c r="F77" s="91"/>
      <c r="G77" s="93"/>
      <c r="U77"/>
      <c r="V77"/>
      <c r="W77"/>
      <c r="X77"/>
      <c r="Y77"/>
      <c r="Z77"/>
      <c r="AA77"/>
    </row>
    <row r="78" spans="2:27" ht="16.5" customHeight="1">
      <c r="B78" s="91"/>
      <c r="C78" s="91"/>
      <c r="D78" s="92"/>
      <c r="E78" s="92"/>
      <c r="F78" s="91"/>
      <c r="G78" s="93"/>
      <c r="U78"/>
      <c r="V78"/>
      <c r="W78"/>
      <c r="X78"/>
      <c r="Y78"/>
      <c r="Z78"/>
      <c r="AA78"/>
    </row>
    <row r="79" spans="2:27" ht="16.5" customHeight="1">
      <c r="B79" s="91"/>
      <c r="C79" s="91"/>
      <c r="D79" s="92"/>
      <c r="E79" s="92"/>
      <c r="F79" s="91"/>
      <c r="G79" s="93"/>
      <c r="U79"/>
      <c r="V79"/>
      <c r="W79"/>
      <c r="X79"/>
      <c r="Y79"/>
      <c r="Z79"/>
      <c r="AA79"/>
    </row>
    <row r="80" spans="2:27" ht="16.5" customHeight="1">
      <c r="B80" s="91"/>
      <c r="C80" s="91"/>
      <c r="D80" s="92"/>
      <c r="E80" s="92"/>
      <c r="F80" s="91"/>
      <c r="G80" s="93"/>
      <c r="U80"/>
      <c r="V80"/>
      <c r="W80"/>
      <c r="X80"/>
      <c r="Y80"/>
      <c r="Z80"/>
      <c r="AA80"/>
    </row>
    <row r="81" spans="2:27" ht="16.5" customHeight="1">
      <c r="B81" s="91"/>
      <c r="C81" s="91"/>
      <c r="D81" s="92"/>
      <c r="E81" s="92"/>
      <c r="F81" s="91"/>
      <c r="G81" s="93"/>
      <c r="U81"/>
      <c r="V81"/>
      <c r="W81"/>
      <c r="X81"/>
      <c r="Y81"/>
      <c r="Z81"/>
      <c r="AA81"/>
    </row>
    <row r="82" spans="2:27" ht="16.5" customHeight="1">
      <c r="B82" s="91"/>
      <c r="C82" s="91"/>
      <c r="D82" s="92"/>
      <c r="E82" s="92"/>
      <c r="F82" s="91"/>
      <c r="G82" s="93"/>
      <c r="U82"/>
      <c r="V82"/>
      <c r="W82"/>
      <c r="X82"/>
      <c r="Y82"/>
      <c r="Z82"/>
      <c r="AA82"/>
    </row>
    <row r="83" spans="2:27" ht="16.5" customHeight="1">
      <c r="B83" s="91"/>
      <c r="C83" s="91"/>
      <c r="D83" s="92"/>
      <c r="E83" s="92"/>
      <c r="F83" s="91"/>
      <c r="G83" s="93"/>
      <c r="U83"/>
      <c r="V83"/>
      <c r="W83"/>
      <c r="X83"/>
      <c r="Y83"/>
      <c r="Z83"/>
      <c r="AA83"/>
    </row>
    <row r="84" spans="2:27" ht="16.5" customHeight="1">
      <c r="B84" s="91"/>
      <c r="C84" s="91"/>
      <c r="D84" s="92"/>
      <c r="E84" s="92"/>
      <c r="F84" s="91"/>
      <c r="G84" s="93"/>
      <c r="U84"/>
      <c r="V84"/>
      <c r="W84"/>
      <c r="X84"/>
      <c r="Y84"/>
      <c r="Z84"/>
      <c r="AA84"/>
    </row>
    <row r="85" spans="2:27" ht="16.5" customHeight="1">
      <c r="B85" s="91"/>
      <c r="C85" s="91"/>
      <c r="D85" s="92"/>
      <c r="E85" s="92"/>
      <c r="F85" s="91"/>
      <c r="G85" s="93"/>
      <c r="U85"/>
      <c r="V85"/>
      <c r="W85"/>
      <c r="X85"/>
      <c r="Y85"/>
      <c r="Z85"/>
      <c r="AA85"/>
    </row>
    <row r="86" spans="2:27" ht="16.5" customHeight="1">
      <c r="B86" s="91"/>
      <c r="C86" s="91"/>
      <c r="D86" s="92"/>
      <c r="E86" s="92"/>
      <c r="F86" s="91"/>
      <c r="G86" s="93"/>
      <c r="U86"/>
      <c r="V86"/>
      <c r="W86"/>
      <c r="X86"/>
      <c r="Y86"/>
      <c r="Z86"/>
      <c r="AA86"/>
    </row>
    <row r="87" spans="2:27" ht="16.5" customHeight="1">
      <c r="B87" s="91"/>
      <c r="C87" s="91"/>
      <c r="D87" s="92"/>
      <c r="E87" s="92"/>
      <c r="F87" s="91"/>
      <c r="G87" s="93"/>
      <c r="U87"/>
      <c r="V87"/>
      <c r="W87"/>
      <c r="X87"/>
      <c r="Y87"/>
      <c r="Z87"/>
      <c r="AA87"/>
    </row>
    <row r="88" spans="2:27" ht="16.5" customHeight="1">
      <c r="B88" s="91"/>
      <c r="C88" s="91"/>
      <c r="D88" s="92"/>
      <c r="E88" s="92"/>
      <c r="F88" s="91"/>
      <c r="G88" s="93"/>
      <c r="U88"/>
      <c r="V88"/>
      <c r="W88"/>
      <c r="X88"/>
      <c r="Y88"/>
      <c r="Z88"/>
      <c r="AA88"/>
    </row>
    <row r="89" spans="2:27" ht="16.5" customHeight="1">
      <c r="B89" s="91"/>
      <c r="C89" s="91"/>
      <c r="D89" s="92"/>
      <c r="E89" s="92"/>
      <c r="F89" s="91"/>
      <c r="G89" s="93"/>
      <c r="U89"/>
      <c r="V89"/>
      <c r="W89"/>
      <c r="X89"/>
      <c r="Y89"/>
      <c r="Z89"/>
      <c r="AA89"/>
    </row>
    <row r="90" spans="2:27" ht="16.5" customHeight="1">
      <c r="B90" s="91"/>
      <c r="C90" s="91"/>
      <c r="D90" s="92"/>
      <c r="E90" s="92"/>
      <c r="F90" s="91"/>
      <c r="G90" s="93"/>
      <c r="U90"/>
      <c r="V90"/>
      <c r="W90"/>
      <c r="X90"/>
      <c r="Y90"/>
      <c r="Z90"/>
      <c r="AA90"/>
    </row>
    <row r="91" spans="2:27" ht="16.5" customHeight="1">
      <c r="B91" s="91"/>
      <c r="C91" s="91"/>
      <c r="D91" s="92"/>
      <c r="E91" s="92"/>
      <c r="F91" s="91"/>
      <c r="G91" s="93"/>
      <c r="U91"/>
      <c r="V91"/>
      <c r="W91"/>
      <c r="X91"/>
      <c r="Y91"/>
      <c r="Z91"/>
      <c r="AA91"/>
    </row>
    <row r="92" spans="2:27" ht="16.5" customHeight="1">
      <c r="B92" s="91"/>
      <c r="C92" s="91"/>
      <c r="D92" s="92"/>
      <c r="E92" s="92"/>
      <c r="F92" s="91"/>
      <c r="G92" s="93"/>
      <c r="U92"/>
      <c r="V92"/>
      <c r="W92"/>
      <c r="X92"/>
      <c r="Y92"/>
      <c r="Z92"/>
      <c r="AA92"/>
    </row>
    <row r="93" spans="2:27" ht="16.5" customHeight="1">
      <c r="B93" s="91"/>
      <c r="C93" s="91"/>
      <c r="D93" s="92"/>
      <c r="E93" s="92"/>
      <c r="F93" s="91"/>
      <c r="G93" s="93"/>
      <c r="U93"/>
      <c r="V93"/>
      <c r="W93"/>
      <c r="X93"/>
      <c r="Y93"/>
      <c r="Z93"/>
      <c r="AA93"/>
    </row>
    <row r="94" spans="2:27" ht="16.5" customHeight="1">
      <c r="B94" s="91"/>
      <c r="C94" s="91"/>
      <c r="D94" s="92"/>
      <c r="E94" s="92"/>
      <c r="F94" s="91"/>
      <c r="G94" s="93"/>
      <c r="U94"/>
      <c r="V94"/>
      <c r="W94"/>
      <c r="X94"/>
      <c r="Y94"/>
      <c r="Z94"/>
      <c r="AA94"/>
    </row>
    <row r="95" spans="2:27" ht="16.5" customHeight="1">
      <c r="B95" s="91"/>
      <c r="C95" s="91"/>
      <c r="D95" s="92"/>
      <c r="E95" s="92"/>
      <c r="F95" s="91"/>
      <c r="G95" s="93"/>
      <c r="U95"/>
      <c r="V95"/>
      <c r="W95"/>
      <c r="X95"/>
      <c r="Y95"/>
      <c r="Z95"/>
      <c r="AA95"/>
    </row>
    <row r="96" spans="2:27" ht="16.5" customHeight="1">
      <c r="B96" s="91"/>
      <c r="C96" s="91"/>
      <c r="D96" s="92"/>
      <c r="E96" s="92"/>
      <c r="F96" s="91"/>
      <c r="G96" s="93"/>
      <c r="U96"/>
      <c r="V96"/>
      <c r="W96"/>
      <c r="X96"/>
      <c r="Y96"/>
      <c r="Z96"/>
      <c r="AA96"/>
    </row>
    <row r="97" spans="2:27" ht="16.5" customHeight="1">
      <c r="B97" s="91"/>
      <c r="C97" s="91"/>
      <c r="D97" s="92"/>
      <c r="E97" s="92"/>
      <c r="F97" s="91"/>
      <c r="G97" s="93"/>
      <c r="U97"/>
      <c r="V97"/>
      <c r="W97"/>
      <c r="X97"/>
      <c r="Y97"/>
      <c r="Z97"/>
      <c r="AA97"/>
    </row>
    <row r="98" spans="2:27" ht="16.5" customHeight="1">
      <c r="B98" s="91"/>
      <c r="C98" s="91"/>
      <c r="D98" s="92"/>
      <c r="E98" s="92"/>
      <c r="F98" s="91"/>
      <c r="G98" s="93"/>
      <c r="U98"/>
      <c r="V98"/>
      <c r="W98"/>
      <c r="X98"/>
      <c r="Y98"/>
      <c r="Z98"/>
      <c r="AA98"/>
    </row>
    <row r="99" spans="2:27" ht="16.5" customHeight="1">
      <c r="B99" s="91"/>
      <c r="C99" s="91"/>
      <c r="D99" s="92"/>
      <c r="E99" s="92"/>
      <c r="F99" s="91"/>
      <c r="G99" s="93"/>
      <c r="U99"/>
      <c r="V99"/>
      <c r="W99"/>
      <c r="X99"/>
      <c r="Y99"/>
      <c r="Z99"/>
      <c r="AA99"/>
    </row>
    <row r="100" spans="2:27" ht="12.75">
      <c r="B100" s="91"/>
      <c r="C100" s="91"/>
      <c r="D100" s="92"/>
      <c r="E100" s="92"/>
      <c r="F100" s="91"/>
      <c r="G100" s="93"/>
      <c r="U100"/>
      <c r="V100"/>
      <c r="W100"/>
      <c r="X100"/>
      <c r="Y100"/>
      <c r="Z100"/>
      <c r="AA100"/>
    </row>
    <row r="101" spans="2:27" ht="12.75">
      <c r="B101" s="91"/>
      <c r="C101" s="91"/>
      <c r="D101" s="92"/>
      <c r="E101" s="92"/>
      <c r="F101" s="91"/>
      <c r="G101" s="93"/>
      <c r="U101"/>
      <c r="V101"/>
      <c r="W101"/>
      <c r="X101"/>
      <c r="Y101"/>
      <c r="Z101"/>
      <c r="AA101"/>
    </row>
    <row r="102" spans="2:27" ht="12.75">
      <c r="B102" s="91"/>
      <c r="C102" s="91"/>
      <c r="D102" s="92"/>
      <c r="E102" s="92"/>
      <c r="F102" s="91"/>
      <c r="G102" s="93"/>
      <c r="U102"/>
      <c r="V102"/>
      <c r="W102"/>
      <c r="X102"/>
      <c r="Y102"/>
      <c r="Z102"/>
      <c r="AA102"/>
    </row>
    <row r="103" spans="2:27" ht="12.75">
      <c r="B103" s="91"/>
      <c r="C103" s="91"/>
      <c r="D103" s="92"/>
      <c r="E103" s="92"/>
      <c r="F103" s="91"/>
      <c r="G103" s="93"/>
      <c r="U103"/>
      <c r="V103"/>
      <c r="W103"/>
      <c r="X103"/>
      <c r="Y103"/>
      <c r="Z103"/>
      <c r="AA103"/>
    </row>
    <row r="104" spans="2:27" ht="12.75">
      <c r="B104" s="91"/>
      <c r="C104" s="91"/>
      <c r="D104" s="92"/>
      <c r="E104" s="92"/>
      <c r="F104" s="91"/>
      <c r="G104" s="93"/>
      <c r="U104"/>
      <c r="V104"/>
      <c r="W104"/>
      <c r="X104"/>
      <c r="Y104"/>
      <c r="Z104"/>
      <c r="AA104"/>
    </row>
    <row r="105" spans="2:27" ht="12.75">
      <c r="B105" s="91"/>
      <c r="C105" s="91"/>
      <c r="D105" s="92"/>
      <c r="E105" s="92"/>
      <c r="F105" s="91"/>
      <c r="G105" s="93"/>
      <c r="U105"/>
      <c r="V105"/>
      <c r="W105"/>
      <c r="X105"/>
      <c r="Y105"/>
      <c r="Z105"/>
      <c r="AA105"/>
    </row>
    <row r="106" spans="2:27" ht="12.75">
      <c r="B106" s="91"/>
      <c r="C106" s="91"/>
      <c r="D106" s="92"/>
      <c r="E106" s="92"/>
      <c r="F106" s="91"/>
      <c r="G106" s="93"/>
      <c r="U106"/>
      <c r="V106"/>
      <c r="W106"/>
      <c r="X106"/>
      <c r="Y106"/>
      <c r="Z106"/>
      <c r="AA106"/>
    </row>
    <row r="107" spans="2:27" ht="12.75">
      <c r="B107" s="91"/>
      <c r="C107" s="91"/>
      <c r="D107" s="92"/>
      <c r="E107" s="92"/>
      <c r="F107" s="91"/>
      <c r="G107" s="93"/>
      <c r="U107"/>
      <c r="V107"/>
      <c r="W107"/>
      <c r="X107"/>
      <c r="Y107"/>
      <c r="Z107"/>
      <c r="AA107"/>
    </row>
    <row r="108" spans="2:27" ht="12.75">
      <c r="B108" s="91"/>
      <c r="C108" s="91"/>
      <c r="D108" s="92"/>
      <c r="E108" s="92"/>
      <c r="F108" s="91"/>
      <c r="G108" s="93"/>
      <c r="U108"/>
      <c r="V108"/>
      <c r="W108"/>
      <c r="X108"/>
      <c r="Y108"/>
      <c r="Z108"/>
      <c r="AA108"/>
    </row>
    <row r="109" spans="2:27" ht="12.75">
      <c r="B109" s="91"/>
      <c r="C109" s="91"/>
      <c r="D109" s="92"/>
      <c r="E109" s="92"/>
      <c r="F109" s="91"/>
      <c r="G109" s="93"/>
      <c r="U109"/>
      <c r="V109"/>
      <c r="W109"/>
      <c r="X109"/>
      <c r="Y109"/>
      <c r="Z109"/>
      <c r="AA109"/>
    </row>
    <row r="110" spans="2:27" ht="12.75">
      <c r="B110" s="91"/>
      <c r="C110" s="91"/>
      <c r="D110" s="92"/>
      <c r="E110" s="92"/>
      <c r="F110" s="91"/>
      <c r="G110" s="93"/>
      <c r="U110"/>
      <c r="V110"/>
      <c r="W110"/>
      <c r="X110"/>
      <c r="Y110"/>
      <c r="Z110"/>
      <c r="AA110"/>
    </row>
    <row r="111" spans="2:27" ht="12.75">
      <c r="B111" s="91"/>
      <c r="C111" s="91"/>
      <c r="D111" s="92"/>
      <c r="E111" s="92"/>
      <c r="F111" s="91"/>
      <c r="G111" s="93"/>
      <c r="U111"/>
      <c r="V111"/>
      <c r="W111"/>
      <c r="X111"/>
      <c r="Y111"/>
      <c r="Z111"/>
      <c r="AA111"/>
    </row>
    <row r="112" spans="2:27" ht="12.75">
      <c r="B112" s="91"/>
      <c r="C112" s="91"/>
      <c r="D112" s="92"/>
      <c r="E112" s="92"/>
      <c r="F112" s="91"/>
      <c r="G112" s="93"/>
      <c r="U112"/>
      <c r="V112"/>
      <c r="W112"/>
      <c r="X112"/>
      <c r="Y112"/>
      <c r="Z112"/>
      <c r="AA112"/>
    </row>
    <row r="113" spans="2:27" ht="12.75">
      <c r="B113" s="91"/>
      <c r="C113" s="91"/>
      <c r="D113" s="92"/>
      <c r="E113" s="92"/>
      <c r="F113" s="91"/>
      <c r="G113" s="93"/>
      <c r="U113"/>
      <c r="V113"/>
      <c r="W113"/>
      <c r="X113"/>
      <c r="Y113"/>
      <c r="Z113"/>
      <c r="AA113"/>
    </row>
    <row r="114" spans="2:27" ht="12.75">
      <c r="B114" s="91"/>
      <c r="C114" s="91"/>
      <c r="D114" s="92"/>
      <c r="E114" s="92"/>
      <c r="F114" s="91"/>
      <c r="G114" s="93"/>
      <c r="U114"/>
      <c r="V114"/>
      <c r="W114"/>
      <c r="X114"/>
      <c r="Y114"/>
      <c r="Z114"/>
      <c r="AA114"/>
    </row>
    <row r="115" spans="21:27" ht="12.75">
      <c r="U115"/>
      <c r="V115"/>
      <c r="W115"/>
      <c r="X115"/>
      <c r="Y115"/>
      <c r="Z115"/>
      <c r="AA115"/>
    </row>
    <row r="116" spans="21:27" ht="12.75">
      <c r="U116"/>
      <c r="V116"/>
      <c r="W116"/>
      <c r="X116"/>
      <c r="Y116"/>
      <c r="Z116"/>
      <c r="AA116"/>
    </row>
    <row r="117" spans="21:27" ht="12.75">
      <c r="U117"/>
      <c r="V117"/>
      <c r="W117"/>
      <c r="X117"/>
      <c r="Y117"/>
      <c r="Z117"/>
      <c r="AA117"/>
    </row>
    <row r="118" spans="21:27" ht="12.75">
      <c r="U118"/>
      <c r="V118"/>
      <c r="W118"/>
      <c r="X118"/>
      <c r="Y118"/>
      <c r="Z118"/>
      <c r="AA118"/>
    </row>
    <row r="119" spans="21:27" ht="12.75">
      <c r="U119"/>
      <c r="V119"/>
      <c r="W119"/>
      <c r="X119"/>
      <c r="Y119"/>
      <c r="Z119"/>
      <c r="AA119"/>
    </row>
    <row r="120" spans="21:27" ht="12.75">
      <c r="U120"/>
      <c r="V120"/>
      <c r="W120"/>
      <c r="X120"/>
      <c r="Y120"/>
      <c r="Z120"/>
      <c r="AA120"/>
    </row>
    <row r="121" spans="21:27" ht="12.75">
      <c r="U121"/>
      <c r="V121"/>
      <c r="W121"/>
      <c r="X121"/>
      <c r="Y121"/>
      <c r="Z121"/>
      <c r="AA121"/>
    </row>
    <row r="122" spans="21:27" ht="12.75">
      <c r="U122"/>
      <c r="V122"/>
      <c r="W122"/>
      <c r="X122"/>
      <c r="Y122"/>
      <c r="Z122"/>
      <c r="AA122"/>
    </row>
    <row r="123" spans="21:27" ht="12.75">
      <c r="U123"/>
      <c r="V123"/>
      <c r="W123"/>
      <c r="X123"/>
      <c r="Y123"/>
      <c r="Z123"/>
      <c r="AA123"/>
    </row>
    <row r="124" spans="21:27" ht="12.75">
      <c r="U124"/>
      <c r="V124"/>
      <c r="W124"/>
      <c r="X124"/>
      <c r="Y124"/>
      <c r="Z124"/>
      <c r="AA124"/>
    </row>
    <row r="125" spans="21:27" ht="12.75">
      <c r="U125"/>
      <c r="V125"/>
      <c r="W125"/>
      <c r="X125"/>
      <c r="Y125"/>
      <c r="Z125"/>
      <c r="AA125"/>
    </row>
    <row r="126" spans="21:27" ht="12.75">
      <c r="U126"/>
      <c r="V126"/>
      <c r="W126"/>
      <c r="X126"/>
      <c r="Y126"/>
      <c r="Z126"/>
      <c r="AA126"/>
    </row>
    <row r="127" spans="21:27" ht="12.75">
      <c r="U127"/>
      <c r="V127"/>
      <c r="W127"/>
      <c r="X127"/>
      <c r="Y127"/>
      <c r="Z127"/>
      <c r="AA127"/>
    </row>
    <row r="128" spans="21:27" ht="12.75">
      <c r="U128"/>
      <c r="V128"/>
      <c r="W128"/>
      <c r="X128"/>
      <c r="Y128"/>
      <c r="Z128"/>
      <c r="AA128"/>
    </row>
    <row r="129" spans="4:27" ht="12.75">
      <c r="D129" s="47"/>
      <c r="E129" s="47"/>
      <c r="U129"/>
      <c r="V129"/>
      <c r="W129"/>
      <c r="X129"/>
      <c r="Y129"/>
      <c r="Z129"/>
      <c r="AA129"/>
    </row>
    <row r="130" spans="4:27" ht="12.75">
      <c r="D130" s="47"/>
      <c r="E130" s="47"/>
      <c r="U130"/>
      <c r="V130"/>
      <c r="W130"/>
      <c r="X130"/>
      <c r="Y130"/>
      <c r="Z130"/>
      <c r="AA130"/>
    </row>
    <row r="131" spans="4:27" ht="12.75">
      <c r="D131" s="47"/>
      <c r="E131" s="47"/>
      <c r="U131"/>
      <c r="V131"/>
      <c r="W131"/>
      <c r="X131"/>
      <c r="Y131"/>
      <c r="Z131"/>
      <c r="AA131"/>
    </row>
    <row r="132" spans="4:27" ht="12.75">
      <c r="D132" s="47"/>
      <c r="E132" s="47"/>
      <c r="U132"/>
      <c r="V132"/>
      <c r="W132"/>
      <c r="X132"/>
      <c r="Y132"/>
      <c r="Z132"/>
      <c r="AA132"/>
    </row>
    <row r="133" spans="4:27" ht="12.75">
      <c r="D133" s="47"/>
      <c r="E133" s="47"/>
      <c r="U133"/>
      <c r="V133"/>
      <c r="W133"/>
      <c r="X133"/>
      <c r="Y133"/>
      <c r="Z133"/>
      <c r="AA133"/>
    </row>
    <row r="134" spans="4:27" ht="12.75">
      <c r="D134" s="47"/>
      <c r="E134" s="47"/>
      <c r="U134"/>
      <c r="V134"/>
      <c r="W134"/>
      <c r="X134"/>
      <c r="Y134"/>
      <c r="Z134"/>
      <c r="AA134"/>
    </row>
    <row r="135" spans="4:27" ht="12.75">
      <c r="D135" s="47"/>
      <c r="E135" s="47"/>
      <c r="U135"/>
      <c r="V135"/>
      <c r="W135"/>
      <c r="X135"/>
      <c r="Y135"/>
      <c r="Z135"/>
      <c r="AA135"/>
    </row>
    <row r="136" spans="4:27" ht="12.75">
      <c r="D136" s="47"/>
      <c r="E136" s="47"/>
      <c r="U136"/>
      <c r="V136"/>
      <c r="W136"/>
      <c r="X136"/>
      <c r="Y136"/>
      <c r="Z136"/>
      <c r="AA136"/>
    </row>
    <row r="137" spans="4:27" ht="12.75">
      <c r="D137" s="47"/>
      <c r="E137" s="47"/>
      <c r="U137"/>
      <c r="V137"/>
      <c r="W137"/>
      <c r="X137"/>
      <c r="Y137"/>
      <c r="Z137"/>
      <c r="AA137"/>
    </row>
    <row r="138" spans="4:27" ht="12.75">
      <c r="D138" s="47"/>
      <c r="E138" s="47"/>
      <c r="U138"/>
      <c r="V138"/>
      <c r="W138"/>
      <c r="X138"/>
      <c r="Y138"/>
      <c r="Z138"/>
      <c r="AA138"/>
    </row>
    <row r="139" spans="4:27" ht="12.75">
      <c r="D139" s="47"/>
      <c r="E139" s="47"/>
      <c r="U139"/>
      <c r="V139"/>
      <c r="W139"/>
      <c r="X139"/>
      <c r="Y139"/>
      <c r="Z139"/>
      <c r="AA139"/>
    </row>
    <row r="140" spans="4:27" ht="12.75">
      <c r="D140" s="47"/>
      <c r="E140" s="47"/>
      <c r="U140"/>
      <c r="V140"/>
      <c r="W140"/>
      <c r="X140"/>
      <c r="Y140"/>
      <c r="Z140"/>
      <c r="AA140"/>
    </row>
    <row r="141" spans="4:27" ht="12.75">
      <c r="D141" s="47"/>
      <c r="E141" s="47"/>
      <c r="U141"/>
      <c r="V141"/>
      <c r="W141"/>
      <c r="X141"/>
      <c r="Y141"/>
      <c r="Z141"/>
      <c r="AA141"/>
    </row>
    <row r="142" spans="4:27" ht="12.75">
      <c r="D142" s="47"/>
      <c r="E142" s="47"/>
      <c r="U142"/>
      <c r="V142"/>
      <c r="W142"/>
      <c r="X142"/>
      <c r="Y142"/>
      <c r="Z142"/>
      <c r="AA142"/>
    </row>
    <row r="143" spans="4:27" ht="12.75">
      <c r="D143" s="47"/>
      <c r="E143" s="47"/>
      <c r="U143"/>
      <c r="V143"/>
      <c r="W143"/>
      <c r="X143"/>
      <c r="Y143"/>
      <c r="Z143"/>
      <c r="AA143"/>
    </row>
    <row r="144" spans="4:27" ht="12.75">
      <c r="D144" s="47"/>
      <c r="E144" s="47"/>
      <c r="U144"/>
      <c r="V144"/>
      <c r="W144"/>
      <c r="X144"/>
      <c r="Y144"/>
      <c r="Z144"/>
      <c r="AA144"/>
    </row>
    <row r="145" spans="4:27" ht="12.75">
      <c r="D145" s="47"/>
      <c r="E145" s="47"/>
      <c r="U145"/>
      <c r="V145"/>
      <c r="W145"/>
      <c r="X145"/>
      <c r="Y145"/>
      <c r="Z145"/>
      <c r="AA145"/>
    </row>
    <row r="146" spans="4:27" ht="12.75">
      <c r="D146" s="47"/>
      <c r="E146" s="47"/>
      <c r="U146"/>
      <c r="V146"/>
      <c r="W146"/>
      <c r="X146"/>
      <c r="Y146"/>
      <c r="Z146"/>
      <c r="AA146"/>
    </row>
    <row r="147" spans="4:27" ht="12.75">
      <c r="D147" s="47"/>
      <c r="E147" s="47"/>
      <c r="U147"/>
      <c r="V147"/>
      <c r="W147"/>
      <c r="X147"/>
      <c r="Y147"/>
      <c r="Z147"/>
      <c r="AA147"/>
    </row>
    <row r="148" spans="4:27" ht="12.75">
      <c r="D148" s="47"/>
      <c r="E148" s="47"/>
      <c r="U148"/>
      <c r="V148"/>
      <c r="W148"/>
      <c r="X148"/>
      <c r="Y148"/>
      <c r="Z148"/>
      <c r="AA148"/>
    </row>
    <row r="149" spans="4:27" ht="12.75">
      <c r="D149" s="47"/>
      <c r="E149" s="47"/>
      <c r="U149"/>
      <c r="V149"/>
      <c r="W149"/>
      <c r="X149"/>
      <c r="Y149"/>
      <c r="Z149"/>
      <c r="AA149"/>
    </row>
    <row r="150" spans="4:27" ht="12.75">
      <c r="D150" s="47"/>
      <c r="E150" s="47"/>
      <c r="U150"/>
      <c r="V150"/>
      <c r="W150"/>
      <c r="X150"/>
      <c r="Y150"/>
      <c r="Z150"/>
      <c r="AA150"/>
    </row>
    <row r="151" spans="4:27" ht="12.75">
      <c r="D151" s="47"/>
      <c r="E151" s="47"/>
      <c r="U151"/>
      <c r="V151"/>
      <c r="W151"/>
      <c r="X151"/>
      <c r="Y151"/>
      <c r="Z151"/>
      <c r="AA151"/>
    </row>
    <row r="152" spans="4:27" ht="12.75">
      <c r="D152" s="47"/>
      <c r="E152" s="47"/>
      <c r="U152"/>
      <c r="V152"/>
      <c r="W152"/>
      <c r="X152"/>
      <c r="Y152"/>
      <c r="Z152"/>
      <c r="AA152"/>
    </row>
    <row r="153" spans="4:27" ht="12.75">
      <c r="D153" s="47"/>
      <c r="E153" s="47"/>
      <c r="U153"/>
      <c r="V153"/>
      <c r="W153"/>
      <c r="X153"/>
      <c r="Y153"/>
      <c r="Z153"/>
      <c r="AA153"/>
    </row>
    <row r="154" spans="4:27" ht="12.75">
      <c r="D154" s="47"/>
      <c r="E154" s="47"/>
      <c r="U154"/>
      <c r="V154"/>
      <c r="W154"/>
      <c r="X154"/>
      <c r="Y154"/>
      <c r="Z154"/>
      <c r="AA154"/>
    </row>
    <row r="155" spans="4:27" ht="12.75">
      <c r="D155" s="47"/>
      <c r="E155" s="47"/>
      <c r="U155"/>
      <c r="V155"/>
      <c r="W155"/>
      <c r="X155"/>
      <c r="Y155"/>
      <c r="Z155"/>
      <c r="AA155"/>
    </row>
    <row r="156" spans="4:27" ht="12.75">
      <c r="D156" s="47"/>
      <c r="E156" s="47"/>
      <c r="U156"/>
      <c r="V156"/>
      <c r="W156"/>
      <c r="X156"/>
      <c r="Y156"/>
      <c r="Z156"/>
      <c r="AA156"/>
    </row>
    <row r="157" spans="4:27" ht="12.75">
      <c r="D157" s="47"/>
      <c r="E157" s="47"/>
      <c r="U157"/>
      <c r="V157"/>
      <c r="W157"/>
      <c r="X157"/>
      <c r="Y157"/>
      <c r="Z157"/>
      <c r="AA157"/>
    </row>
    <row r="158" spans="4:27" ht="12.75">
      <c r="D158" s="47"/>
      <c r="E158" s="47"/>
      <c r="U158"/>
      <c r="V158"/>
      <c r="W158"/>
      <c r="X158"/>
      <c r="Y158"/>
      <c r="Z158"/>
      <c r="AA158"/>
    </row>
    <row r="159" spans="4:27" ht="12.75">
      <c r="D159" s="47"/>
      <c r="E159" s="47"/>
      <c r="U159"/>
      <c r="V159"/>
      <c r="W159"/>
      <c r="X159"/>
      <c r="Y159"/>
      <c r="Z159"/>
      <c r="AA159"/>
    </row>
    <row r="160" spans="4:27" ht="12.75">
      <c r="D160" s="47"/>
      <c r="E160" s="47"/>
      <c r="U160"/>
      <c r="V160"/>
      <c r="W160"/>
      <c r="X160"/>
      <c r="Y160"/>
      <c r="Z160"/>
      <c r="AA160"/>
    </row>
    <row r="161" spans="4:27" ht="12.75">
      <c r="D161" s="47"/>
      <c r="E161" s="47"/>
      <c r="U161"/>
      <c r="V161"/>
      <c r="W161"/>
      <c r="X161"/>
      <c r="Y161"/>
      <c r="Z161"/>
      <c r="AA161"/>
    </row>
    <row r="162" spans="4:27" ht="12.75">
      <c r="D162" s="47"/>
      <c r="E162" s="47"/>
      <c r="U162"/>
      <c r="V162"/>
      <c r="W162"/>
      <c r="X162"/>
      <c r="Y162"/>
      <c r="Z162"/>
      <c r="AA162"/>
    </row>
    <row r="163" spans="4:27" ht="12.75">
      <c r="D163" s="47"/>
      <c r="E163" s="47"/>
      <c r="U163"/>
      <c r="V163"/>
      <c r="W163"/>
      <c r="X163"/>
      <c r="Y163"/>
      <c r="Z163"/>
      <c r="AA163"/>
    </row>
    <row r="164" spans="4:27" ht="12.75">
      <c r="D164" s="47"/>
      <c r="E164" s="47"/>
      <c r="U164"/>
      <c r="V164"/>
      <c r="W164"/>
      <c r="X164"/>
      <c r="Y164"/>
      <c r="Z164"/>
      <c r="AA164"/>
    </row>
    <row r="165" spans="4:27" ht="12.75">
      <c r="D165" s="47"/>
      <c r="E165" s="47"/>
      <c r="U165"/>
      <c r="V165"/>
      <c r="W165"/>
      <c r="X165"/>
      <c r="Y165"/>
      <c r="Z165"/>
      <c r="AA165"/>
    </row>
    <row r="166" spans="4:27" ht="12.75">
      <c r="D166" s="47"/>
      <c r="E166" s="47"/>
      <c r="U166"/>
      <c r="V166"/>
      <c r="W166"/>
      <c r="X166"/>
      <c r="Y166"/>
      <c r="Z166"/>
      <c r="AA166"/>
    </row>
    <row r="167" spans="4:27" ht="12.75">
      <c r="D167" s="47"/>
      <c r="E167" s="47"/>
      <c r="U167"/>
      <c r="V167"/>
      <c r="W167"/>
      <c r="X167"/>
      <c r="Y167"/>
      <c r="Z167"/>
      <c r="AA167"/>
    </row>
    <row r="168" spans="4:27" ht="12.75">
      <c r="D168" s="47"/>
      <c r="E168" s="47"/>
      <c r="U168"/>
      <c r="V168"/>
      <c r="W168"/>
      <c r="X168"/>
      <c r="Y168"/>
      <c r="Z168"/>
      <c r="AA168"/>
    </row>
    <row r="169" spans="4:27" ht="12.75">
      <c r="D169" s="47"/>
      <c r="E169" s="47"/>
      <c r="U169"/>
      <c r="V169"/>
      <c r="W169"/>
      <c r="X169"/>
      <c r="Y169"/>
      <c r="Z169"/>
      <c r="AA169"/>
    </row>
    <row r="170" spans="4:27" ht="12.75">
      <c r="D170" s="47"/>
      <c r="E170" s="47"/>
      <c r="U170"/>
      <c r="V170"/>
      <c r="W170"/>
      <c r="X170"/>
      <c r="Y170"/>
      <c r="Z170"/>
      <c r="AA170"/>
    </row>
    <row r="171" spans="4:27" ht="12.75">
      <c r="D171" s="47"/>
      <c r="E171" s="47"/>
      <c r="U171"/>
      <c r="V171"/>
      <c r="W171"/>
      <c r="X171"/>
      <c r="Y171"/>
      <c r="Z171"/>
      <c r="AA171"/>
    </row>
    <row r="172" spans="4:27" ht="12.75">
      <c r="D172" s="47"/>
      <c r="E172" s="47"/>
      <c r="U172"/>
      <c r="V172"/>
      <c r="W172"/>
      <c r="X172"/>
      <c r="Y172"/>
      <c r="Z172"/>
      <c r="AA172"/>
    </row>
    <row r="173" spans="4:27" ht="12.75">
      <c r="D173" s="47"/>
      <c r="E173" s="47"/>
      <c r="U173"/>
      <c r="V173"/>
      <c r="W173"/>
      <c r="X173"/>
      <c r="Y173"/>
      <c r="Z173"/>
      <c r="AA173"/>
    </row>
    <row r="174" spans="4:27" ht="12.75">
      <c r="D174" s="47"/>
      <c r="E174" s="47"/>
      <c r="U174"/>
      <c r="V174"/>
      <c r="W174"/>
      <c r="X174"/>
      <c r="Y174"/>
      <c r="Z174"/>
      <c r="AA174"/>
    </row>
    <row r="175" spans="4:27" ht="12.75">
      <c r="D175" s="47"/>
      <c r="E175" s="47"/>
      <c r="U175"/>
      <c r="V175"/>
      <c r="W175"/>
      <c r="X175"/>
      <c r="Y175"/>
      <c r="Z175"/>
      <c r="AA175"/>
    </row>
    <row r="176" spans="4:27" ht="12.75">
      <c r="D176" s="47"/>
      <c r="E176" s="47"/>
      <c r="U176"/>
      <c r="V176"/>
      <c r="W176"/>
      <c r="X176"/>
      <c r="Y176"/>
      <c r="Z176"/>
      <c r="AA176"/>
    </row>
    <row r="177" spans="4:27" ht="12.75">
      <c r="D177" s="47"/>
      <c r="E177" s="47"/>
      <c r="U177"/>
      <c r="V177"/>
      <c r="W177"/>
      <c r="X177"/>
      <c r="Y177"/>
      <c r="Z177"/>
      <c r="AA177"/>
    </row>
    <row r="178" spans="4:27" ht="12.75">
      <c r="D178" s="47"/>
      <c r="E178" s="47"/>
      <c r="U178"/>
      <c r="V178"/>
      <c r="W178"/>
      <c r="X178"/>
      <c r="Y178"/>
      <c r="Z178"/>
      <c r="AA178"/>
    </row>
    <row r="179" spans="4:27" ht="12.75">
      <c r="D179" s="47"/>
      <c r="E179" s="47"/>
      <c r="U179"/>
      <c r="V179"/>
      <c r="W179"/>
      <c r="X179"/>
      <c r="Y179"/>
      <c r="Z179"/>
      <c r="AA179"/>
    </row>
    <row r="180" spans="4:27" ht="12.75">
      <c r="D180" s="47"/>
      <c r="E180" s="47"/>
      <c r="U180"/>
      <c r="V180"/>
      <c r="W180"/>
      <c r="X180"/>
      <c r="Y180"/>
      <c r="Z180"/>
      <c r="AA180"/>
    </row>
    <row r="181" spans="4:27" ht="12.75">
      <c r="D181" s="47"/>
      <c r="E181" s="47"/>
      <c r="U181"/>
      <c r="V181"/>
      <c r="W181"/>
      <c r="X181"/>
      <c r="Y181"/>
      <c r="Z181"/>
      <c r="AA181"/>
    </row>
    <row r="182" spans="4:27" ht="12.75">
      <c r="D182" s="47"/>
      <c r="E182" s="47"/>
      <c r="U182"/>
      <c r="V182"/>
      <c r="W182"/>
      <c r="X182"/>
      <c r="Y182"/>
      <c r="Z182"/>
      <c r="AA182"/>
    </row>
    <row r="183" spans="4:27" ht="12.75">
      <c r="D183" s="47"/>
      <c r="E183" s="47"/>
      <c r="U183"/>
      <c r="V183"/>
      <c r="W183"/>
      <c r="X183"/>
      <c r="Y183"/>
      <c r="Z183"/>
      <c r="AA183"/>
    </row>
    <row r="184" spans="4:27" ht="12.75">
      <c r="D184" s="47"/>
      <c r="E184" s="47"/>
      <c r="U184"/>
      <c r="V184"/>
      <c r="W184"/>
      <c r="X184"/>
      <c r="Y184"/>
      <c r="Z184"/>
      <c r="AA184"/>
    </row>
    <row r="185" spans="4:27" ht="12.75">
      <c r="D185" s="47"/>
      <c r="E185" s="47"/>
      <c r="U185"/>
      <c r="V185"/>
      <c r="W185"/>
      <c r="X185"/>
      <c r="Y185"/>
      <c r="Z185"/>
      <c r="AA185"/>
    </row>
    <row r="186" spans="4:27" ht="12.75">
      <c r="D186" s="47"/>
      <c r="E186" s="47"/>
      <c r="U186"/>
      <c r="V186"/>
      <c r="W186"/>
      <c r="X186"/>
      <c r="Y186"/>
      <c r="Z186"/>
      <c r="AA186"/>
    </row>
    <row r="187" spans="4:27" ht="12.75">
      <c r="D187" s="47"/>
      <c r="E187" s="47"/>
      <c r="U187"/>
      <c r="V187"/>
      <c r="W187"/>
      <c r="X187"/>
      <c r="Y187"/>
      <c r="Z187"/>
      <c r="AA187"/>
    </row>
    <row r="188" spans="4:27" ht="12.75">
      <c r="D188" s="47"/>
      <c r="E188" s="47"/>
      <c r="U188"/>
      <c r="V188"/>
      <c r="W188"/>
      <c r="X188"/>
      <c r="Y188"/>
      <c r="Z188"/>
      <c r="AA188"/>
    </row>
    <row r="189" spans="4:27" ht="12.75">
      <c r="D189" s="47"/>
      <c r="E189" s="47"/>
      <c r="U189"/>
      <c r="V189"/>
      <c r="W189"/>
      <c r="X189"/>
      <c r="Y189"/>
      <c r="Z189"/>
      <c r="AA189"/>
    </row>
    <row r="190" spans="4:27" ht="12.75">
      <c r="D190" s="47"/>
      <c r="E190" s="47"/>
      <c r="U190"/>
      <c r="V190"/>
      <c r="W190"/>
      <c r="X190"/>
      <c r="Y190"/>
      <c r="Z190"/>
      <c r="AA190"/>
    </row>
    <row r="191" spans="4:27" ht="12.75">
      <c r="D191" s="47"/>
      <c r="E191" s="47"/>
      <c r="U191"/>
      <c r="V191"/>
      <c r="W191"/>
      <c r="X191"/>
      <c r="Y191"/>
      <c r="Z191"/>
      <c r="AA191"/>
    </row>
    <row r="192" spans="4:27" ht="12.75">
      <c r="D192" s="47"/>
      <c r="E192" s="47"/>
      <c r="U192"/>
      <c r="V192"/>
      <c r="W192"/>
      <c r="X192"/>
      <c r="Y192"/>
      <c r="Z192"/>
      <c r="AA192"/>
    </row>
    <row r="193" spans="4:27" ht="12.75">
      <c r="D193" s="47"/>
      <c r="E193" s="47"/>
      <c r="U193"/>
      <c r="V193"/>
      <c r="W193"/>
      <c r="X193"/>
      <c r="Y193"/>
      <c r="Z193"/>
      <c r="AA193"/>
    </row>
    <row r="194" spans="4:27" ht="12.75">
      <c r="D194" s="47"/>
      <c r="E194" s="47"/>
      <c r="U194"/>
      <c r="V194"/>
      <c r="W194"/>
      <c r="X194"/>
      <c r="Y194"/>
      <c r="Z194"/>
      <c r="AA194"/>
    </row>
    <row r="195" spans="4:27" ht="12.75">
      <c r="D195" s="47"/>
      <c r="E195" s="47"/>
      <c r="U195"/>
      <c r="V195"/>
      <c r="W195"/>
      <c r="X195"/>
      <c r="Y195"/>
      <c r="Z195"/>
      <c r="AA195"/>
    </row>
    <row r="196" spans="4:27" ht="12.75">
      <c r="D196" s="47"/>
      <c r="E196" s="47"/>
      <c r="U196"/>
      <c r="V196"/>
      <c r="W196"/>
      <c r="X196"/>
      <c r="Y196"/>
      <c r="Z196"/>
      <c r="AA196"/>
    </row>
    <row r="197" spans="4:27" ht="12.75">
      <c r="D197" s="47"/>
      <c r="E197" s="47"/>
      <c r="U197"/>
      <c r="V197"/>
      <c r="W197"/>
      <c r="X197"/>
      <c r="Y197"/>
      <c r="Z197"/>
      <c r="AA197"/>
    </row>
    <row r="198" spans="4:27" ht="12.75">
      <c r="D198" s="47"/>
      <c r="E198" s="47"/>
      <c r="U198"/>
      <c r="V198"/>
      <c r="W198"/>
      <c r="X198"/>
      <c r="Y198"/>
      <c r="Z198"/>
      <c r="AA198"/>
    </row>
    <row r="199" spans="4:27" ht="12.75">
      <c r="D199" s="47"/>
      <c r="E199" s="47"/>
      <c r="U199"/>
      <c r="V199"/>
      <c r="W199"/>
      <c r="X199"/>
      <c r="Y199"/>
      <c r="Z199"/>
      <c r="AA199"/>
    </row>
    <row r="200" spans="4:27" ht="12.75">
      <c r="D200" s="47"/>
      <c r="E200" s="47"/>
      <c r="U200"/>
      <c r="V200"/>
      <c r="W200"/>
      <c r="X200"/>
      <c r="Y200"/>
      <c r="Z200"/>
      <c r="AA200"/>
    </row>
    <row r="201" spans="4:27" ht="12.75">
      <c r="D201" s="47"/>
      <c r="E201" s="47"/>
      <c r="U201"/>
      <c r="V201"/>
      <c r="W201"/>
      <c r="X201"/>
      <c r="Y201"/>
      <c r="Z201"/>
      <c r="AA201"/>
    </row>
    <row r="202" spans="4:27" ht="12.75">
      <c r="D202" s="47"/>
      <c r="E202" s="47"/>
      <c r="U202"/>
      <c r="V202"/>
      <c r="W202"/>
      <c r="X202"/>
      <c r="Y202"/>
      <c r="Z202"/>
      <c r="AA202"/>
    </row>
    <row r="203" spans="4:27" ht="12.75">
      <c r="D203" s="47"/>
      <c r="E203" s="47"/>
      <c r="U203"/>
      <c r="V203"/>
      <c r="W203"/>
      <c r="X203"/>
      <c r="Y203"/>
      <c r="Z203"/>
      <c r="AA203"/>
    </row>
    <row r="204" spans="4:27" ht="12.75">
      <c r="D204" s="47"/>
      <c r="E204" s="47"/>
      <c r="U204"/>
      <c r="V204"/>
      <c r="W204"/>
      <c r="X204"/>
      <c r="Y204"/>
      <c r="Z204"/>
      <c r="AA204"/>
    </row>
    <row r="205" spans="4:27" ht="12.75">
      <c r="D205" s="47"/>
      <c r="E205" s="47"/>
      <c r="U205"/>
      <c r="V205"/>
      <c r="W205"/>
      <c r="X205"/>
      <c r="Y205"/>
      <c r="Z205"/>
      <c r="AA205"/>
    </row>
    <row r="206" spans="4:27" ht="12.75">
      <c r="D206" s="47"/>
      <c r="E206" s="47"/>
      <c r="U206"/>
      <c r="V206"/>
      <c r="W206"/>
      <c r="X206"/>
      <c r="Y206"/>
      <c r="Z206"/>
      <c r="AA206"/>
    </row>
    <row r="207" spans="4:27" ht="12.75">
      <c r="D207" s="47"/>
      <c r="E207" s="47"/>
      <c r="U207"/>
      <c r="V207"/>
      <c r="W207"/>
      <c r="X207"/>
      <c r="Y207"/>
      <c r="Z207"/>
      <c r="AA207"/>
    </row>
    <row r="208" spans="4:27" ht="12.75">
      <c r="D208" s="47"/>
      <c r="E208" s="47"/>
      <c r="U208"/>
      <c r="V208"/>
      <c r="W208"/>
      <c r="X208"/>
      <c r="Y208"/>
      <c r="Z208"/>
      <c r="AA208"/>
    </row>
    <row r="209" spans="4:27" ht="12.75">
      <c r="D209" s="47"/>
      <c r="E209" s="47"/>
      <c r="U209"/>
      <c r="V209"/>
      <c r="W209"/>
      <c r="X209"/>
      <c r="Y209"/>
      <c r="Z209"/>
      <c r="AA209"/>
    </row>
    <row r="210" spans="4:27" ht="12.75">
      <c r="D210" s="47"/>
      <c r="E210" s="47"/>
      <c r="U210"/>
      <c r="V210"/>
      <c r="W210"/>
      <c r="X210"/>
      <c r="Y210"/>
      <c r="Z210"/>
      <c r="AA210"/>
    </row>
    <row r="211" spans="4:27" ht="12.75">
      <c r="D211" s="47"/>
      <c r="E211" s="47"/>
      <c r="U211"/>
      <c r="V211"/>
      <c r="W211"/>
      <c r="X211"/>
      <c r="Y211"/>
      <c r="Z211"/>
      <c r="AA211"/>
    </row>
    <row r="212" spans="4:27" ht="12.75">
      <c r="D212" s="47"/>
      <c r="E212" s="47"/>
      <c r="U212"/>
      <c r="V212"/>
      <c r="W212"/>
      <c r="X212"/>
      <c r="Y212"/>
      <c r="Z212"/>
      <c r="AA212"/>
    </row>
    <row r="213" spans="4:27" ht="12.75">
      <c r="D213" s="47"/>
      <c r="E213" s="47"/>
      <c r="U213"/>
      <c r="V213"/>
      <c r="W213"/>
      <c r="X213"/>
      <c r="Y213"/>
      <c r="Z213"/>
      <c r="AA213"/>
    </row>
    <row r="214" spans="4:27" ht="12.75">
      <c r="D214" s="47"/>
      <c r="E214" s="47"/>
      <c r="U214"/>
      <c r="V214"/>
      <c r="W214"/>
      <c r="X214"/>
      <c r="Y214"/>
      <c r="Z214"/>
      <c r="AA214"/>
    </row>
    <row r="215" spans="4:27" ht="12.75">
      <c r="D215" s="47"/>
      <c r="E215" s="47"/>
      <c r="U215"/>
      <c r="V215"/>
      <c r="W215"/>
      <c r="X215"/>
      <c r="Y215"/>
      <c r="Z215"/>
      <c r="AA215"/>
    </row>
    <row r="216" spans="4:27" ht="12.75">
      <c r="D216" s="47"/>
      <c r="E216" s="47"/>
      <c r="U216"/>
      <c r="V216"/>
      <c r="W216"/>
      <c r="X216"/>
      <c r="Y216"/>
      <c r="Z216"/>
      <c r="AA216"/>
    </row>
    <row r="217" spans="4:27" ht="12.75">
      <c r="D217" s="47"/>
      <c r="E217" s="47"/>
      <c r="U217"/>
      <c r="V217"/>
      <c r="W217"/>
      <c r="X217"/>
      <c r="Y217"/>
      <c r="Z217"/>
      <c r="AA217"/>
    </row>
    <row r="218" spans="4:27" ht="12.75">
      <c r="D218" s="47"/>
      <c r="E218" s="47"/>
      <c r="U218"/>
      <c r="V218"/>
      <c r="W218"/>
      <c r="X218"/>
      <c r="Y218"/>
      <c r="Z218"/>
      <c r="AA218"/>
    </row>
    <row r="219" spans="4:27" ht="12.75">
      <c r="D219" s="47"/>
      <c r="E219" s="47"/>
      <c r="U219"/>
      <c r="V219"/>
      <c r="W219"/>
      <c r="X219"/>
      <c r="Y219"/>
      <c r="Z219"/>
      <c r="AA219"/>
    </row>
    <row r="220" spans="4:27" ht="12.75">
      <c r="D220" s="47"/>
      <c r="E220" s="47"/>
      <c r="U220"/>
      <c r="V220"/>
      <c r="W220"/>
      <c r="X220"/>
      <c r="Y220"/>
      <c r="Z220"/>
      <c r="AA220"/>
    </row>
    <row r="221" spans="4:27" ht="12.75">
      <c r="D221" s="47"/>
      <c r="E221" s="47"/>
      <c r="U221"/>
      <c r="V221"/>
      <c r="W221"/>
      <c r="X221"/>
      <c r="Y221"/>
      <c r="Z221"/>
      <c r="AA221"/>
    </row>
    <row r="222" spans="4:27" ht="12.75">
      <c r="D222" s="47"/>
      <c r="E222" s="47"/>
      <c r="U222"/>
      <c r="V222"/>
      <c r="W222"/>
      <c r="X222"/>
      <c r="Y222"/>
      <c r="Z222"/>
      <c r="AA222"/>
    </row>
    <row r="223" spans="4:27" ht="12.75">
      <c r="D223" s="47"/>
      <c r="E223" s="47"/>
      <c r="U223"/>
      <c r="V223"/>
      <c r="W223"/>
      <c r="X223"/>
      <c r="Y223"/>
      <c r="Z223"/>
      <c r="AA223"/>
    </row>
    <row r="224" spans="4:27" ht="12.75">
      <c r="D224" s="47"/>
      <c r="E224" s="47"/>
      <c r="U224"/>
      <c r="V224"/>
      <c r="W224"/>
      <c r="X224"/>
      <c r="Y224"/>
      <c r="Z224"/>
      <c r="AA224"/>
    </row>
    <row r="225" spans="4:27" ht="12.75">
      <c r="D225" s="47"/>
      <c r="E225" s="47"/>
      <c r="U225"/>
      <c r="V225"/>
      <c r="W225"/>
      <c r="X225"/>
      <c r="Y225"/>
      <c r="Z225"/>
      <c r="AA225"/>
    </row>
    <row r="226" spans="4:27" ht="12.75">
      <c r="D226" s="47"/>
      <c r="E226" s="47"/>
      <c r="U226"/>
      <c r="V226"/>
      <c r="W226"/>
      <c r="X226"/>
      <c r="Y226"/>
      <c r="Z226"/>
      <c r="AA226"/>
    </row>
    <row r="227" spans="4:27" ht="12.75">
      <c r="D227" s="47"/>
      <c r="E227" s="47"/>
      <c r="U227"/>
      <c r="V227"/>
      <c r="W227"/>
      <c r="X227"/>
      <c r="Y227"/>
      <c r="Z227"/>
      <c r="AA227"/>
    </row>
    <row r="228" spans="4:27" ht="12.75">
      <c r="D228" s="47"/>
      <c r="E228" s="47"/>
      <c r="U228"/>
      <c r="V228"/>
      <c r="W228"/>
      <c r="X228"/>
      <c r="Y228"/>
      <c r="Z228"/>
      <c r="AA228"/>
    </row>
    <row r="229" spans="4:27" ht="12.75">
      <c r="D229" s="47"/>
      <c r="E229" s="47"/>
      <c r="U229"/>
      <c r="V229"/>
      <c r="W229"/>
      <c r="X229"/>
      <c r="Y229"/>
      <c r="Z229"/>
      <c r="AA229"/>
    </row>
    <row r="230" spans="4:27" ht="12.75">
      <c r="D230" s="47"/>
      <c r="E230" s="47"/>
      <c r="U230"/>
      <c r="V230"/>
      <c r="W230"/>
      <c r="X230"/>
      <c r="Y230"/>
      <c r="Z230"/>
      <c r="AA230"/>
    </row>
    <row r="231" spans="4:27" ht="12.75">
      <c r="D231" s="47"/>
      <c r="E231" s="47"/>
      <c r="U231"/>
      <c r="V231"/>
      <c r="W231"/>
      <c r="X231"/>
      <c r="Y231"/>
      <c r="Z231"/>
      <c r="AA231"/>
    </row>
    <row r="232" spans="4:27" ht="12.75">
      <c r="D232" s="47"/>
      <c r="E232" s="47"/>
      <c r="U232"/>
      <c r="V232"/>
      <c r="W232"/>
      <c r="X232"/>
      <c r="Y232"/>
      <c r="Z232"/>
      <c r="AA232"/>
    </row>
    <row r="233" spans="4:27" ht="12.75">
      <c r="D233" s="47"/>
      <c r="E233" s="47"/>
      <c r="U233"/>
      <c r="V233"/>
      <c r="W233"/>
      <c r="X233"/>
      <c r="Y233"/>
      <c r="Z233"/>
      <c r="AA233"/>
    </row>
    <row r="234" spans="4:27" ht="12.75">
      <c r="D234" s="47"/>
      <c r="E234" s="47"/>
      <c r="U234"/>
      <c r="V234"/>
      <c r="W234"/>
      <c r="X234"/>
      <c r="Y234"/>
      <c r="Z234"/>
      <c r="AA234"/>
    </row>
    <row r="235" spans="4:27" ht="12.75">
      <c r="D235" s="47"/>
      <c r="E235" s="47"/>
      <c r="U235"/>
      <c r="V235"/>
      <c r="W235"/>
      <c r="X235"/>
      <c r="Y235"/>
      <c r="Z235"/>
      <c r="AA235"/>
    </row>
    <row r="236" spans="4:27" ht="12.75">
      <c r="D236" s="47"/>
      <c r="E236" s="47"/>
      <c r="U236"/>
      <c r="V236"/>
      <c r="W236"/>
      <c r="X236"/>
      <c r="Y236"/>
      <c r="Z236"/>
      <c r="AA236"/>
    </row>
    <row r="237" spans="4:27" ht="12.75">
      <c r="D237" s="47"/>
      <c r="E237" s="47"/>
      <c r="U237"/>
      <c r="V237"/>
      <c r="W237"/>
      <c r="X237"/>
      <c r="Y237"/>
      <c r="Z237"/>
      <c r="AA237"/>
    </row>
    <row r="238" spans="4:27" ht="12.75">
      <c r="D238" s="47"/>
      <c r="E238" s="47"/>
      <c r="U238"/>
      <c r="V238"/>
      <c r="W238"/>
      <c r="X238"/>
      <c r="Y238"/>
      <c r="Z238"/>
      <c r="AA238"/>
    </row>
    <row r="239" spans="4:27" ht="12.75">
      <c r="D239" s="47"/>
      <c r="E239" s="47"/>
      <c r="U239"/>
      <c r="V239"/>
      <c r="W239"/>
      <c r="X239"/>
      <c r="Y239"/>
      <c r="Z239"/>
      <c r="AA239"/>
    </row>
    <row r="240" spans="4:27" ht="12.75">
      <c r="D240" s="47"/>
      <c r="E240" s="47"/>
      <c r="U240"/>
      <c r="V240"/>
      <c r="W240"/>
      <c r="X240"/>
      <c r="Y240"/>
      <c r="Z240"/>
      <c r="AA240"/>
    </row>
    <row r="241" spans="4:27" ht="12.75">
      <c r="D241" s="47"/>
      <c r="E241" s="47"/>
      <c r="U241"/>
      <c r="V241"/>
      <c r="W241"/>
      <c r="X241"/>
      <c r="Y241"/>
      <c r="Z241"/>
      <c r="AA241"/>
    </row>
    <row r="242" spans="4:27" ht="12.75">
      <c r="D242" s="47"/>
      <c r="E242" s="47"/>
      <c r="U242"/>
      <c r="V242"/>
      <c r="W242"/>
      <c r="X242"/>
      <c r="Y242"/>
      <c r="Z242"/>
      <c r="AA242"/>
    </row>
    <row r="243" spans="4:27" ht="12.75">
      <c r="D243" s="47"/>
      <c r="E243" s="47"/>
      <c r="U243"/>
      <c r="V243"/>
      <c r="W243"/>
      <c r="X243"/>
      <c r="Y243"/>
      <c r="Z243"/>
      <c r="AA243"/>
    </row>
    <row r="244" spans="4:27" ht="12.75">
      <c r="D244" s="47"/>
      <c r="E244" s="47"/>
      <c r="U244"/>
      <c r="V244"/>
      <c r="W244"/>
      <c r="X244"/>
      <c r="Y244"/>
      <c r="Z244"/>
      <c r="AA244"/>
    </row>
    <row r="245" spans="4:27" ht="12.75">
      <c r="D245" s="47"/>
      <c r="E245" s="47"/>
      <c r="U245"/>
      <c r="V245"/>
      <c r="W245"/>
      <c r="X245"/>
      <c r="Y245"/>
      <c r="Z245"/>
      <c r="AA245"/>
    </row>
    <row r="246" spans="4:27" ht="12.75">
      <c r="D246" s="47"/>
      <c r="E246" s="47"/>
      <c r="U246"/>
      <c r="V246"/>
      <c r="W246"/>
      <c r="X246"/>
      <c r="Y246"/>
      <c r="Z246"/>
      <c r="AA246"/>
    </row>
    <row r="247" spans="4:27" ht="12.75">
      <c r="D247" s="47"/>
      <c r="E247" s="47"/>
      <c r="U247"/>
      <c r="V247"/>
      <c r="W247"/>
      <c r="X247"/>
      <c r="Y247"/>
      <c r="Z247"/>
      <c r="AA247"/>
    </row>
    <row r="248" spans="4:27" ht="12.75">
      <c r="D248" s="47"/>
      <c r="E248" s="47"/>
      <c r="U248"/>
      <c r="V248"/>
      <c r="W248"/>
      <c r="X248"/>
      <c r="Y248"/>
      <c r="Z248"/>
      <c r="AA248"/>
    </row>
    <row r="249" spans="4:27" ht="12.75">
      <c r="D249" s="47"/>
      <c r="E249" s="47"/>
      <c r="U249"/>
      <c r="V249"/>
      <c r="W249"/>
      <c r="X249"/>
      <c r="Y249"/>
      <c r="Z249"/>
      <c r="AA249"/>
    </row>
    <row r="250" spans="4:27" ht="12.75">
      <c r="D250" s="47"/>
      <c r="E250" s="47"/>
      <c r="U250"/>
      <c r="V250"/>
      <c r="W250"/>
      <c r="X250"/>
      <c r="Y250"/>
      <c r="Z250"/>
      <c r="AA250"/>
    </row>
    <row r="251" spans="4:27" ht="12.75">
      <c r="D251" s="47"/>
      <c r="E251" s="47"/>
      <c r="U251"/>
      <c r="V251"/>
      <c r="W251"/>
      <c r="X251"/>
      <c r="Y251"/>
      <c r="Z251"/>
      <c r="AA251"/>
    </row>
    <row r="252" spans="4:5" ht="12.75">
      <c r="D252" s="47"/>
      <c r="E252" s="47"/>
    </row>
    <row r="253" spans="4:5" ht="12.75">
      <c r="D253" s="47"/>
      <c r="E253" s="47"/>
    </row>
    <row r="254" spans="4:5" ht="12.75">
      <c r="D254" s="47"/>
      <c r="E254" s="47"/>
    </row>
    <row r="255" spans="4:5" ht="12.75">
      <c r="D255" s="47"/>
      <c r="E255" s="47"/>
    </row>
    <row r="256" spans="4:5" ht="12.75">
      <c r="D256" s="47"/>
      <c r="E256" s="47"/>
    </row>
    <row r="257" spans="4:27" ht="12.75">
      <c r="D257" s="47"/>
      <c r="E257" s="47"/>
      <c r="U257"/>
      <c r="V257"/>
      <c r="W257"/>
      <c r="X257"/>
      <c r="Y257"/>
      <c r="Z257"/>
      <c r="AA257"/>
    </row>
    <row r="258" spans="4:27" ht="12.75">
      <c r="D258" s="47"/>
      <c r="E258" s="47"/>
      <c r="U258"/>
      <c r="V258"/>
      <c r="W258"/>
      <c r="X258"/>
      <c r="Y258"/>
      <c r="Z258"/>
      <c r="AA258"/>
    </row>
    <row r="259" spans="4:27" ht="12.75">
      <c r="D259" s="47"/>
      <c r="E259" s="47"/>
      <c r="U259"/>
      <c r="V259"/>
      <c r="W259"/>
      <c r="X259"/>
      <c r="Y259"/>
      <c r="Z259"/>
      <c r="AA259"/>
    </row>
    <row r="260" spans="4:27" ht="12.75">
      <c r="D260" s="47"/>
      <c r="E260" s="47"/>
      <c r="U260"/>
      <c r="V260"/>
      <c r="W260"/>
      <c r="X260"/>
      <c r="Y260"/>
      <c r="Z260"/>
      <c r="AA260"/>
    </row>
    <row r="261" spans="4:27" ht="12.75">
      <c r="D261" s="47"/>
      <c r="E261" s="47"/>
      <c r="U261"/>
      <c r="V261"/>
      <c r="W261"/>
      <c r="X261"/>
      <c r="Y261"/>
      <c r="Z261"/>
      <c r="AA261"/>
    </row>
    <row r="262" spans="4:27" ht="12.75">
      <c r="D262" s="47"/>
      <c r="E262" s="47"/>
      <c r="U262"/>
      <c r="V262"/>
      <c r="W262"/>
      <c r="X262"/>
      <c r="Y262"/>
      <c r="Z262"/>
      <c r="AA262"/>
    </row>
    <row r="263" spans="4:27" ht="12.75">
      <c r="D263" s="47"/>
      <c r="E263" s="47"/>
      <c r="U263"/>
      <c r="V263"/>
      <c r="W263"/>
      <c r="X263"/>
      <c r="Y263"/>
      <c r="Z263"/>
      <c r="AA263"/>
    </row>
    <row r="264" spans="4:27" ht="12.75">
      <c r="D264" s="47"/>
      <c r="E264" s="47"/>
      <c r="U264"/>
      <c r="V264"/>
      <c r="W264"/>
      <c r="X264"/>
      <c r="Y264"/>
      <c r="Z264"/>
      <c r="AA264"/>
    </row>
    <row r="265" spans="4:27" ht="12.75">
      <c r="D265" s="47"/>
      <c r="E265" s="47"/>
      <c r="U265"/>
      <c r="V265"/>
      <c r="W265"/>
      <c r="X265"/>
      <c r="Y265"/>
      <c r="Z265"/>
      <c r="AA265"/>
    </row>
    <row r="266" spans="4:27" ht="12.75">
      <c r="D266" s="47"/>
      <c r="E266" s="47"/>
      <c r="U266"/>
      <c r="V266"/>
      <c r="W266"/>
      <c r="X266"/>
      <c r="Y266"/>
      <c r="Z266"/>
      <c r="AA266"/>
    </row>
    <row r="267" spans="4:27" ht="12.75">
      <c r="D267" s="47"/>
      <c r="E267" s="47"/>
      <c r="U267"/>
      <c r="V267"/>
      <c r="W267"/>
      <c r="X267"/>
      <c r="Y267"/>
      <c r="Z267"/>
      <c r="AA267"/>
    </row>
    <row r="268" spans="4:27" ht="12.75">
      <c r="D268" s="47"/>
      <c r="E268" s="47"/>
      <c r="U268"/>
      <c r="V268"/>
      <c r="W268"/>
      <c r="X268"/>
      <c r="Y268"/>
      <c r="Z268"/>
      <c r="AA268"/>
    </row>
    <row r="269" spans="4:27" ht="12.75">
      <c r="D269" s="47"/>
      <c r="E269" s="47"/>
      <c r="U269"/>
      <c r="V269"/>
      <c r="W269"/>
      <c r="X269"/>
      <c r="Y269"/>
      <c r="Z269"/>
      <c r="AA269"/>
    </row>
    <row r="270" spans="4:27" ht="12.75">
      <c r="D270" s="47"/>
      <c r="E270" s="47"/>
      <c r="U270"/>
      <c r="V270"/>
      <c r="W270"/>
      <c r="X270"/>
      <c r="Y270"/>
      <c r="Z270"/>
      <c r="AA270"/>
    </row>
    <row r="271" spans="4:27" ht="12.75">
      <c r="D271" s="47"/>
      <c r="E271" s="47"/>
      <c r="U271"/>
      <c r="V271"/>
      <c r="W271"/>
      <c r="X271"/>
      <c r="Y271"/>
      <c r="Z271"/>
      <c r="AA271"/>
    </row>
    <row r="272" spans="4:27" ht="12.75">
      <c r="D272" s="47"/>
      <c r="E272" s="47"/>
      <c r="U272"/>
      <c r="V272"/>
      <c r="W272"/>
      <c r="X272"/>
      <c r="Y272"/>
      <c r="Z272"/>
      <c r="AA272"/>
    </row>
    <row r="273" spans="4:27" ht="12.75">
      <c r="D273" s="47"/>
      <c r="E273" s="47"/>
      <c r="U273"/>
      <c r="V273"/>
      <c r="W273"/>
      <c r="X273"/>
      <c r="Y273"/>
      <c r="Z273"/>
      <c r="AA273"/>
    </row>
    <row r="274" spans="4:27" ht="12.75">
      <c r="D274" s="47"/>
      <c r="E274" s="47"/>
      <c r="U274"/>
      <c r="V274"/>
      <c r="W274"/>
      <c r="X274"/>
      <c r="Y274"/>
      <c r="Z274"/>
      <c r="AA274"/>
    </row>
    <row r="285" spans="4:27" ht="12.75">
      <c r="D285" s="47"/>
      <c r="E285" s="47"/>
      <c r="F285" s="47"/>
      <c r="R285"/>
      <c r="U285"/>
      <c r="V285"/>
      <c r="W285"/>
      <c r="X285"/>
      <c r="Y285"/>
      <c r="Z285"/>
      <c r="AA285"/>
    </row>
    <row r="286" spans="4:27" ht="12.75">
      <c r="D286" s="47"/>
      <c r="E286" s="47"/>
      <c r="F286" s="47"/>
      <c r="R286"/>
      <c r="U286"/>
      <c r="V286"/>
      <c r="W286"/>
      <c r="X286"/>
      <c r="Y286"/>
      <c r="Z286"/>
      <c r="AA286"/>
    </row>
    <row r="287" spans="4:27" ht="12.75">
      <c r="D287" s="47"/>
      <c r="E287" s="47"/>
      <c r="F287" s="47"/>
      <c r="R287"/>
      <c r="U287"/>
      <c r="V287"/>
      <c r="W287"/>
      <c r="X287"/>
      <c r="Y287"/>
      <c r="Z287"/>
      <c r="AA287"/>
    </row>
    <row r="288" spans="4:27" ht="12.75">
      <c r="D288" s="47"/>
      <c r="E288" s="47"/>
      <c r="F288" s="47"/>
      <c r="R288"/>
      <c r="U288"/>
      <c r="V288"/>
      <c r="W288"/>
      <c r="X288"/>
      <c r="Y288"/>
      <c r="Z288"/>
      <c r="AA288"/>
    </row>
    <row r="289" spans="4:27" ht="12.75">
      <c r="D289" s="47"/>
      <c r="E289" s="47"/>
      <c r="F289" s="47"/>
      <c r="R289"/>
      <c r="U289"/>
      <c r="V289"/>
      <c r="W289"/>
      <c r="X289"/>
      <c r="Y289"/>
      <c r="Z289"/>
      <c r="AA289"/>
    </row>
    <row r="290" spans="4:27" ht="12.75">
      <c r="D290" s="47"/>
      <c r="E290" s="47"/>
      <c r="F290" s="47"/>
      <c r="R290"/>
      <c r="U290"/>
      <c r="V290"/>
      <c r="W290"/>
      <c r="X290"/>
      <c r="Y290"/>
      <c r="Z290"/>
      <c r="AA290"/>
    </row>
    <row r="291" spans="4:27" ht="12.75">
      <c r="D291" s="47"/>
      <c r="E291" s="47"/>
      <c r="F291" s="47"/>
      <c r="R291"/>
      <c r="U291"/>
      <c r="V291"/>
      <c r="W291"/>
      <c r="X291"/>
      <c r="Y291"/>
      <c r="Z291"/>
      <c r="AA291"/>
    </row>
    <row r="292" spans="4:27" ht="12.75">
      <c r="D292" s="47"/>
      <c r="E292" s="47"/>
      <c r="F292" s="47"/>
      <c r="R292"/>
      <c r="U292"/>
      <c r="V292"/>
      <c r="W292"/>
      <c r="X292"/>
      <c r="Y292"/>
      <c r="Z292"/>
      <c r="AA292"/>
    </row>
    <row r="293" spans="4:27" ht="12.75">
      <c r="D293" s="47"/>
      <c r="E293" s="47"/>
      <c r="F293" s="47"/>
      <c r="R293"/>
      <c r="U293"/>
      <c r="V293"/>
      <c r="W293"/>
      <c r="X293"/>
      <c r="Y293"/>
      <c r="Z293"/>
      <c r="AA293"/>
    </row>
    <row r="294" spans="4:27" ht="12.75">
      <c r="D294" s="47"/>
      <c r="E294" s="47"/>
      <c r="F294" s="47"/>
      <c r="R294"/>
      <c r="U294"/>
      <c r="V294"/>
      <c r="W294"/>
      <c r="X294"/>
      <c r="Y294"/>
      <c r="Z294"/>
      <c r="AA294"/>
    </row>
  </sheetData>
  <sheetProtection/>
  <mergeCells count="9">
    <mergeCell ref="AE3:AK3"/>
    <mergeCell ref="A55:D55"/>
    <mergeCell ref="A56:D56"/>
    <mergeCell ref="A2:D2"/>
    <mergeCell ref="F3:F4"/>
    <mergeCell ref="G3:Q3"/>
    <mergeCell ref="A3:D4"/>
    <mergeCell ref="S3:AB3"/>
    <mergeCell ref="A54:D54"/>
  </mergeCells>
  <printOptions/>
  <pageMargins left="0.17" right="0.19" top="1" bottom="1" header="0.5" footer="0.5"/>
  <pageSetup horizontalDpi="600" verticalDpi="600" orientation="landscape" paperSize="9" scale="48" r:id="rId1"/>
  <colBreaks count="1" manualBreakCount="1">
    <brk id="26" min="1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283"/>
  <sheetViews>
    <sheetView zoomScalePageLayoutView="0" workbookViewId="0" topLeftCell="A5">
      <pane ySplit="4815" topLeftCell="A36" activePane="topLeft" state="split"/>
      <selection pane="topLeft" activeCell="A13" sqref="A13:A14"/>
      <selection pane="bottomLeft" activeCell="N47" sqref="N47"/>
    </sheetView>
  </sheetViews>
  <sheetFormatPr defaultColWidth="9.140625" defaultRowHeight="12.75"/>
  <cols>
    <col min="2" max="2" width="9.140625" style="47" hidden="1" customWidth="1"/>
    <col min="3" max="3" width="9.140625" style="47" customWidth="1"/>
    <col min="4" max="4" width="40.00390625" style="64" customWidth="1"/>
    <col min="5" max="5" width="6.28125" style="64" hidden="1" customWidth="1"/>
    <col min="6" max="6" width="9.00390625" style="73" customWidth="1"/>
    <col min="7" max="7" width="16.140625" style="47" bestFit="1" customWidth="1"/>
    <col min="8" max="8" width="13.140625" style="47" bestFit="1" customWidth="1"/>
    <col min="9" max="9" width="14.8515625" style="47" bestFit="1" customWidth="1"/>
    <col min="10" max="10" width="15.421875" style="0" bestFit="1" customWidth="1"/>
    <col min="11" max="11" width="14.8515625" style="0" bestFit="1" customWidth="1"/>
    <col min="12" max="12" width="14.421875" style="0" bestFit="1" customWidth="1"/>
    <col min="13" max="14" width="15.421875" style="0" bestFit="1" customWidth="1"/>
    <col min="15" max="15" width="15.421875" style="0" customWidth="1"/>
    <col min="16" max="16" width="13.421875" style="0" bestFit="1" customWidth="1"/>
    <col min="17" max="17" width="15.8515625" style="8" customWidth="1"/>
    <col min="18" max="18" width="4.140625" style="52" customWidth="1"/>
    <col min="19" max="19" width="16.57421875" style="0" customWidth="1"/>
    <col min="20" max="20" width="14.8515625" style="0" customWidth="1"/>
    <col min="21" max="27" width="14.8515625" style="47" customWidth="1"/>
    <col min="28" max="28" width="17.140625" style="0" customWidth="1"/>
    <col min="29" max="29" width="15.421875" style="0" customWidth="1"/>
    <col min="30" max="30" width="3.28125" style="0" customWidth="1"/>
    <col min="31" max="31" width="17.7109375" style="0" bestFit="1" customWidth="1"/>
    <col min="32" max="34" width="16.140625" style="0" customWidth="1"/>
    <col min="35" max="35" width="17.140625" style="8" customWidth="1"/>
    <col min="36" max="36" width="16.140625" style="0" customWidth="1"/>
    <col min="37" max="37" width="17.8515625" style="8" customWidth="1"/>
    <col min="38" max="38" width="15.57421875" style="0" customWidth="1"/>
    <col min="39" max="39" width="17.140625" style="0" customWidth="1"/>
    <col min="40" max="40" width="12.00390625" style="0" customWidth="1"/>
  </cols>
  <sheetData>
    <row r="1" spans="4:37" s="47" customFormat="1" ht="15.75" customHeight="1">
      <c r="D1" s="64"/>
      <c r="E1" s="64"/>
      <c r="F1" s="73"/>
      <c r="Q1" s="87"/>
      <c r="R1" s="52"/>
      <c r="AI1" s="87"/>
      <c r="AK1" s="87"/>
    </row>
    <row r="2" spans="1:37" s="33" customFormat="1" ht="15.75" customHeight="1">
      <c r="A2" s="196"/>
      <c r="B2" s="196"/>
      <c r="C2" s="196"/>
      <c r="D2" s="196"/>
      <c r="E2" s="95"/>
      <c r="F2" s="95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I2" s="61"/>
      <c r="AK2" s="61"/>
    </row>
    <row r="3" spans="1:143" s="5" customFormat="1" ht="28.5" customHeight="1">
      <c r="A3" s="183" t="s">
        <v>337</v>
      </c>
      <c r="B3" s="184"/>
      <c r="C3" s="184"/>
      <c r="D3" s="184"/>
      <c r="E3" s="96"/>
      <c r="F3" s="181" t="s">
        <v>325</v>
      </c>
      <c r="G3" s="188" t="s">
        <v>253</v>
      </c>
      <c r="H3" s="205"/>
      <c r="I3" s="205"/>
      <c r="J3" s="205"/>
      <c r="K3" s="205"/>
      <c r="L3" s="205"/>
      <c r="M3" s="205"/>
      <c r="N3" s="205"/>
      <c r="O3" s="205"/>
      <c r="P3" s="205"/>
      <c r="Q3" s="206"/>
      <c r="R3" s="24"/>
      <c r="S3" s="188" t="s">
        <v>258</v>
      </c>
      <c r="T3" s="207"/>
      <c r="U3" s="207"/>
      <c r="V3" s="207"/>
      <c r="W3" s="207"/>
      <c r="X3" s="207"/>
      <c r="Y3" s="207"/>
      <c r="Z3" s="207"/>
      <c r="AA3" s="207"/>
      <c r="AB3" s="208"/>
      <c r="AC3" s="15"/>
      <c r="AD3" s="3"/>
      <c r="AE3" s="178" t="s">
        <v>269</v>
      </c>
      <c r="AF3" s="204"/>
      <c r="AG3" s="204"/>
      <c r="AH3" s="204"/>
      <c r="AI3" s="194"/>
      <c r="AJ3" s="204"/>
      <c r="AK3" s="195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</row>
    <row r="4" spans="1:143" s="5" customFormat="1" ht="85.5" customHeight="1">
      <c r="A4" s="185"/>
      <c r="B4" s="186"/>
      <c r="C4" s="186"/>
      <c r="D4" s="186"/>
      <c r="E4" s="97"/>
      <c r="F4" s="182"/>
      <c r="G4" s="111" t="s">
        <v>246</v>
      </c>
      <c r="H4" s="17" t="s">
        <v>247</v>
      </c>
      <c r="I4" s="17" t="s">
        <v>248</v>
      </c>
      <c r="J4" s="16" t="s">
        <v>249</v>
      </c>
      <c r="K4" s="44" t="s">
        <v>261</v>
      </c>
      <c r="L4" s="16" t="s">
        <v>250</v>
      </c>
      <c r="M4" s="16" t="s">
        <v>0</v>
      </c>
      <c r="N4" s="16" t="s">
        <v>251</v>
      </c>
      <c r="O4" s="16" t="s">
        <v>252</v>
      </c>
      <c r="P4" s="23" t="s">
        <v>285</v>
      </c>
      <c r="Q4" s="58" t="s">
        <v>1</v>
      </c>
      <c r="R4" s="25"/>
      <c r="S4" s="16" t="s">
        <v>254</v>
      </c>
      <c r="T4" s="34" t="s">
        <v>255</v>
      </c>
      <c r="U4" s="57" t="s">
        <v>306</v>
      </c>
      <c r="V4" s="57" t="s">
        <v>307</v>
      </c>
      <c r="W4" s="17" t="s">
        <v>2</v>
      </c>
      <c r="X4" s="17" t="s">
        <v>256</v>
      </c>
      <c r="Y4" s="17" t="s">
        <v>308</v>
      </c>
      <c r="Z4" s="57" t="s">
        <v>309</v>
      </c>
      <c r="AA4" s="17" t="s">
        <v>257</v>
      </c>
      <c r="AB4" s="26" t="s">
        <v>260</v>
      </c>
      <c r="AC4" s="22" t="s">
        <v>259</v>
      </c>
      <c r="AD4" s="3"/>
      <c r="AE4" s="16" t="s">
        <v>262</v>
      </c>
      <c r="AF4" s="16" t="s">
        <v>263</v>
      </c>
      <c r="AG4" s="16" t="s">
        <v>264</v>
      </c>
      <c r="AH4" s="16" t="s">
        <v>265</v>
      </c>
      <c r="AI4" s="59" t="s">
        <v>268</v>
      </c>
      <c r="AJ4" s="34" t="s">
        <v>266</v>
      </c>
      <c r="AK4" s="59" t="s">
        <v>267</v>
      </c>
      <c r="AL4" s="3"/>
      <c r="AM4" s="50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</row>
    <row r="5" spans="1:144" s="5" customFormat="1" ht="15.75" customHeight="1">
      <c r="A5" s="43">
        <v>1</v>
      </c>
      <c r="B5" s="91" t="s">
        <v>313</v>
      </c>
      <c r="C5" s="91">
        <v>9659</v>
      </c>
      <c r="D5" s="92" t="s">
        <v>152</v>
      </c>
      <c r="E5" s="92">
        <f aca="true" t="shared" si="0" ref="E5:E45">IF(F5="y",1,"")</f>
        <v>1</v>
      </c>
      <c r="F5" s="155" t="s">
        <v>326</v>
      </c>
      <c r="G5" s="99">
        <v>14496</v>
      </c>
      <c r="H5" s="100">
        <v>1997</v>
      </c>
      <c r="I5" s="100">
        <v>0</v>
      </c>
      <c r="J5" s="66"/>
      <c r="K5" s="66">
        <v>0</v>
      </c>
      <c r="L5" s="66">
        <v>1340</v>
      </c>
      <c r="M5" s="66">
        <v>19493</v>
      </c>
      <c r="N5" s="66">
        <v>4765</v>
      </c>
      <c r="O5" s="66">
        <v>7804</v>
      </c>
      <c r="P5" s="66">
        <v>0</v>
      </c>
      <c r="Q5" s="53">
        <f aca="true" t="shared" si="1" ref="Q5:Q45">SUM(G5:P5)</f>
        <v>49895</v>
      </c>
      <c r="R5" s="7"/>
      <c r="S5" s="66"/>
      <c r="T5" s="66">
        <v>0</v>
      </c>
      <c r="U5" s="66">
        <v>3884</v>
      </c>
      <c r="V5" s="66">
        <v>124</v>
      </c>
      <c r="W5" s="66">
        <v>10430</v>
      </c>
      <c r="X5" s="66">
        <v>10266</v>
      </c>
      <c r="Y5" s="66">
        <v>432</v>
      </c>
      <c r="Z5" s="66">
        <v>6665</v>
      </c>
      <c r="AA5" s="66"/>
      <c r="AB5" s="48">
        <f aca="true" t="shared" si="2" ref="AB5:AB45">SUM(S5:AA5)</f>
        <v>31801</v>
      </c>
      <c r="AC5" s="46">
        <f aca="true" t="shared" si="3" ref="AC5:AC45">+Q5-AB5</f>
        <v>18094</v>
      </c>
      <c r="AD5" s="41"/>
      <c r="AE5" s="66">
        <v>971500</v>
      </c>
      <c r="AF5" s="66">
        <v>0</v>
      </c>
      <c r="AG5" s="66">
        <v>150992</v>
      </c>
      <c r="AH5" s="66">
        <v>0</v>
      </c>
      <c r="AI5" s="53">
        <f aca="true" t="shared" si="4" ref="AI5:AI45">SUM(AE5:AH5)</f>
        <v>1122492</v>
      </c>
      <c r="AJ5" s="66">
        <v>0</v>
      </c>
      <c r="AK5" s="53">
        <f aca="true" t="shared" si="5" ref="AK5:AK45">+AI5-AJ5</f>
        <v>1122492</v>
      </c>
      <c r="AL5" s="41"/>
      <c r="AM5" s="89"/>
      <c r="AN5" s="41"/>
      <c r="AO5" s="3"/>
      <c r="AP5" s="3"/>
      <c r="AQ5" s="3"/>
      <c r="AR5" s="3"/>
      <c r="AS5" s="3"/>
      <c r="AT5" s="3"/>
      <c r="AU5" s="3"/>
      <c r="AV5" s="3"/>
      <c r="AW5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</row>
    <row r="6" spans="1:144" s="5" customFormat="1" ht="15.75" customHeight="1">
      <c r="A6" s="4">
        <f aca="true" t="shared" si="6" ref="A6:A45">+A5+1</f>
        <v>2</v>
      </c>
      <c r="B6" s="91" t="s">
        <v>313</v>
      </c>
      <c r="C6" s="91">
        <v>9739</v>
      </c>
      <c r="D6" s="92" t="s">
        <v>171</v>
      </c>
      <c r="E6" s="92">
        <f t="shared" si="0"/>
        <v>1</v>
      </c>
      <c r="F6" s="155" t="s">
        <v>326</v>
      </c>
      <c r="G6" s="99">
        <v>43262</v>
      </c>
      <c r="H6" s="100">
        <v>0</v>
      </c>
      <c r="I6" s="100">
        <v>0</v>
      </c>
      <c r="J6" s="66">
        <v>0</v>
      </c>
      <c r="K6" s="66">
        <v>0</v>
      </c>
      <c r="L6" s="66">
        <v>0</v>
      </c>
      <c r="M6" s="66">
        <v>5819</v>
      </c>
      <c r="N6" s="66">
        <v>10146</v>
      </c>
      <c r="O6" s="66">
        <v>14354</v>
      </c>
      <c r="P6" s="66">
        <v>8612</v>
      </c>
      <c r="Q6" s="53">
        <f t="shared" si="1"/>
        <v>82193</v>
      </c>
      <c r="R6" s="7"/>
      <c r="S6" s="66">
        <v>57575</v>
      </c>
      <c r="T6" s="66">
        <v>0</v>
      </c>
      <c r="U6" s="66">
        <v>0</v>
      </c>
      <c r="V6" s="66">
        <v>0</v>
      </c>
      <c r="W6" s="66">
        <v>9618</v>
      </c>
      <c r="X6" s="66">
        <v>16685</v>
      </c>
      <c r="Y6" s="66">
        <v>0</v>
      </c>
      <c r="Z6" s="66">
        <v>0</v>
      </c>
      <c r="AA6" s="66">
        <v>0</v>
      </c>
      <c r="AB6" s="48">
        <f t="shared" si="2"/>
        <v>83878</v>
      </c>
      <c r="AC6" s="46">
        <f t="shared" si="3"/>
        <v>-1685</v>
      </c>
      <c r="AD6" s="41"/>
      <c r="AE6" s="66">
        <v>690000</v>
      </c>
      <c r="AF6" s="66">
        <v>0</v>
      </c>
      <c r="AG6" s="66">
        <v>34729</v>
      </c>
      <c r="AH6" s="66">
        <v>0</v>
      </c>
      <c r="AI6" s="53">
        <f t="shared" si="4"/>
        <v>724729</v>
      </c>
      <c r="AJ6" s="66">
        <v>0</v>
      </c>
      <c r="AK6" s="53">
        <f t="shared" si="5"/>
        <v>724729</v>
      </c>
      <c r="AL6" s="41"/>
      <c r="AM6" s="89"/>
      <c r="AN6" s="41"/>
      <c r="AO6" s="3"/>
      <c r="AP6" s="3"/>
      <c r="AQ6" s="3"/>
      <c r="AR6" s="3"/>
      <c r="AS6" s="3"/>
      <c r="AT6" s="3"/>
      <c r="AU6" s="3"/>
      <c r="AV6" s="3"/>
      <c r="AW6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</row>
    <row r="7" spans="1:144" s="5" customFormat="1" ht="15.75" customHeight="1">
      <c r="A7" s="4">
        <f t="shared" si="6"/>
        <v>3</v>
      </c>
      <c r="B7" s="91" t="s">
        <v>313</v>
      </c>
      <c r="C7" s="91">
        <v>9707</v>
      </c>
      <c r="D7" s="92" t="s">
        <v>167</v>
      </c>
      <c r="E7" s="92">
        <f t="shared" si="0"/>
        <v>1</v>
      </c>
      <c r="F7" s="155" t="s">
        <v>326</v>
      </c>
      <c r="G7" s="99">
        <v>73625</v>
      </c>
      <c r="H7" s="100">
        <v>0</v>
      </c>
      <c r="I7" s="100">
        <v>0</v>
      </c>
      <c r="J7" s="66">
        <v>0</v>
      </c>
      <c r="K7" s="66">
        <v>0</v>
      </c>
      <c r="L7" s="66">
        <v>5337</v>
      </c>
      <c r="M7" s="66">
        <v>15596</v>
      </c>
      <c r="N7" s="66">
        <v>8092</v>
      </c>
      <c r="O7" s="66">
        <v>11733</v>
      </c>
      <c r="P7" s="66">
        <v>0</v>
      </c>
      <c r="Q7" s="53">
        <f t="shared" si="1"/>
        <v>114383</v>
      </c>
      <c r="R7" s="7"/>
      <c r="S7" s="66">
        <v>37568</v>
      </c>
      <c r="T7" s="66">
        <v>0</v>
      </c>
      <c r="U7" s="66">
        <v>26617</v>
      </c>
      <c r="V7" s="66">
        <v>24033</v>
      </c>
      <c r="W7" s="66">
        <v>15762</v>
      </c>
      <c r="X7" s="66">
        <v>23719</v>
      </c>
      <c r="Y7" s="66">
        <v>0</v>
      </c>
      <c r="Z7" s="66">
        <v>0</v>
      </c>
      <c r="AA7" s="66">
        <v>5716</v>
      </c>
      <c r="AB7" s="48">
        <f t="shared" si="2"/>
        <v>133415</v>
      </c>
      <c r="AC7" s="46">
        <f t="shared" si="3"/>
        <v>-19032</v>
      </c>
      <c r="AD7" s="41"/>
      <c r="AE7" s="66">
        <v>1145000</v>
      </c>
      <c r="AF7" s="66">
        <v>4600</v>
      </c>
      <c r="AG7" s="66">
        <v>160942</v>
      </c>
      <c r="AH7" s="66">
        <v>2405</v>
      </c>
      <c r="AI7" s="53">
        <f t="shared" si="4"/>
        <v>1312947</v>
      </c>
      <c r="AJ7" s="66">
        <v>67599</v>
      </c>
      <c r="AK7" s="53">
        <f t="shared" si="5"/>
        <v>1245348</v>
      </c>
      <c r="AL7" s="41"/>
      <c r="AM7" s="89"/>
      <c r="AN7" s="41"/>
      <c r="AO7" s="3"/>
      <c r="AP7" s="3"/>
      <c r="AQ7" s="3"/>
      <c r="AR7" s="3"/>
      <c r="AS7" s="3"/>
      <c r="AT7" s="3"/>
      <c r="AU7" s="3"/>
      <c r="AV7" s="3"/>
      <c r="AW7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</row>
    <row r="8" spans="1:143" s="5" customFormat="1" ht="15.75" customHeight="1">
      <c r="A8" s="4">
        <f t="shared" si="6"/>
        <v>4</v>
      </c>
      <c r="B8" s="91" t="s">
        <v>313</v>
      </c>
      <c r="C8" s="91">
        <v>9710</v>
      </c>
      <c r="D8" s="92" t="s">
        <v>168</v>
      </c>
      <c r="E8" s="92">
        <f t="shared" si="0"/>
        <v>1</v>
      </c>
      <c r="F8" s="155" t="s">
        <v>326</v>
      </c>
      <c r="G8" s="99">
        <v>23785</v>
      </c>
      <c r="H8" s="100">
        <v>0</v>
      </c>
      <c r="I8" s="100">
        <v>455</v>
      </c>
      <c r="J8" s="66">
        <v>0</v>
      </c>
      <c r="K8" s="66"/>
      <c r="L8" s="66">
        <v>16500</v>
      </c>
      <c r="M8" s="66">
        <v>3089</v>
      </c>
      <c r="N8" s="66">
        <v>13178</v>
      </c>
      <c r="O8" s="66">
        <v>304</v>
      </c>
      <c r="P8" s="66">
        <v>0</v>
      </c>
      <c r="Q8" s="53">
        <f t="shared" si="1"/>
        <v>57311</v>
      </c>
      <c r="R8" s="19"/>
      <c r="S8" s="66">
        <v>18558</v>
      </c>
      <c r="T8" s="66">
        <v>3235</v>
      </c>
      <c r="U8" s="66">
        <v>10079</v>
      </c>
      <c r="V8" s="66">
        <v>2986</v>
      </c>
      <c r="W8" s="66">
        <v>10893</v>
      </c>
      <c r="X8" s="66">
        <v>7207</v>
      </c>
      <c r="Y8" s="66">
        <v>2244</v>
      </c>
      <c r="Z8" s="66">
        <v>0</v>
      </c>
      <c r="AA8" s="66">
        <v>0</v>
      </c>
      <c r="AB8" s="48">
        <f t="shared" si="2"/>
        <v>55202</v>
      </c>
      <c r="AC8" s="46">
        <f t="shared" si="3"/>
        <v>2109</v>
      </c>
      <c r="AD8" s="41"/>
      <c r="AE8" s="66">
        <v>0</v>
      </c>
      <c r="AF8" s="66">
        <v>0</v>
      </c>
      <c r="AG8" s="66">
        <v>271788</v>
      </c>
      <c r="AH8" s="66">
        <v>0</v>
      </c>
      <c r="AI8" s="53">
        <f t="shared" si="4"/>
        <v>271788</v>
      </c>
      <c r="AJ8" s="66">
        <v>2337</v>
      </c>
      <c r="AK8" s="53">
        <f t="shared" si="5"/>
        <v>269451</v>
      </c>
      <c r="AL8" s="41"/>
      <c r="AM8" s="89"/>
      <c r="AN8" s="41"/>
      <c r="AO8" s="3"/>
      <c r="AP8" s="3"/>
      <c r="AQ8" s="3"/>
      <c r="AR8" s="3"/>
      <c r="AS8" s="3"/>
      <c r="AT8" s="3"/>
      <c r="AU8" s="3"/>
      <c r="AV8" s="3"/>
      <c r="AW8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</row>
    <row r="9" spans="1:40" ht="15.75" customHeight="1">
      <c r="A9" s="4">
        <f t="shared" si="6"/>
        <v>5</v>
      </c>
      <c r="B9" s="91" t="s">
        <v>313</v>
      </c>
      <c r="C9" s="91">
        <v>9709</v>
      </c>
      <c r="D9" s="92" t="s">
        <v>169</v>
      </c>
      <c r="E9" s="92">
        <f t="shared" si="0"/>
        <v>1</v>
      </c>
      <c r="F9" s="155" t="s">
        <v>326</v>
      </c>
      <c r="G9" s="99">
        <v>64490</v>
      </c>
      <c r="H9" s="100">
        <v>0</v>
      </c>
      <c r="I9" s="100">
        <v>421</v>
      </c>
      <c r="J9" s="66">
        <v>0</v>
      </c>
      <c r="K9" s="66">
        <v>125</v>
      </c>
      <c r="L9" s="66">
        <v>6099</v>
      </c>
      <c r="M9" s="66">
        <v>7517</v>
      </c>
      <c r="N9" s="66">
        <v>1755</v>
      </c>
      <c r="O9" s="66">
        <v>10270</v>
      </c>
      <c r="P9" s="66">
        <v>9191</v>
      </c>
      <c r="Q9" s="53">
        <f t="shared" si="1"/>
        <v>99868</v>
      </c>
      <c r="R9" s="10"/>
      <c r="S9" s="66">
        <v>39878</v>
      </c>
      <c r="T9" s="66">
        <v>0</v>
      </c>
      <c r="U9" s="66">
        <v>2094</v>
      </c>
      <c r="V9" s="66">
        <v>3222</v>
      </c>
      <c r="W9" s="66">
        <v>20302</v>
      </c>
      <c r="X9" s="66">
        <v>25894</v>
      </c>
      <c r="Y9" s="66">
        <v>871</v>
      </c>
      <c r="Z9" s="66">
        <v>0</v>
      </c>
      <c r="AA9" s="66">
        <v>389</v>
      </c>
      <c r="AB9" s="48">
        <f t="shared" si="2"/>
        <v>92650</v>
      </c>
      <c r="AC9" s="46">
        <f t="shared" si="3"/>
        <v>7218</v>
      </c>
      <c r="AD9" s="41"/>
      <c r="AE9" s="66">
        <v>870000</v>
      </c>
      <c r="AF9" s="66">
        <v>0</v>
      </c>
      <c r="AG9" s="66">
        <v>88727</v>
      </c>
      <c r="AH9" s="66">
        <v>0</v>
      </c>
      <c r="AI9" s="53">
        <f t="shared" si="4"/>
        <v>958727</v>
      </c>
      <c r="AJ9" s="66">
        <v>0</v>
      </c>
      <c r="AK9" s="53">
        <f t="shared" si="5"/>
        <v>958727</v>
      </c>
      <c r="AL9" s="41"/>
      <c r="AM9" s="89"/>
      <c r="AN9" s="41"/>
    </row>
    <row r="10" spans="1:40" ht="15.75" customHeight="1">
      <c r="A10" s="4">
        <f t="shared" si="6"/>
        <v>6</v>
      </c>
      <c r="B10" s="91" t="s">
        <v>313</v>
      </c>
      <c r="C10" s="91">
        <v>9695</v>
      </c>
      <c r="D10" s="92" t="s">
        <v>153</v>
      </c>
      <c r="E10" s="92">
        <f t="shared" si="0"/>
        <v>1</v>
      </c>
      <c r="F10" s="155" t="s">
        <v>326</v>
      </c>
      <c r="G10" s="99">
        <v>157734</v>
      </c>
      <c r="H10" s="100">
        <v>900</v>
      </c>
      <c r="I10" s="100">
        <v>0</v>
      </c>
      <c r="J10" s="66">
        <v>6715</v>
      </c>
      <c r="K10" s="66">
        <v>3500</v>
      </c>
      <c r="L10" s="66"/>
      <c r="M10" s="66">
        <v>72256</v>
      </c>
      <c r="N10" s="66">
        <v>6980</v>
      </c>
      <c r="O10" s="66">
        <v>29115</v>
      </c>
      <c r="P10" s="66">
        <v>312</v>
      </c>
      <c r="Q10" s="53">
        <f t="shared" si="1"/>
        <v>277512</v>
      </c>
      <c r="R10" s="10"/>
      <c r="S10" s="66">
        <v>109219</v>
      </c>
      <c r="T10" s="66">
        <v>13000</v>
      </c>
      <c r="U10" s="66">
        <v>8451</v>
      </c>
      <c r="V10" s="66">
        <v>40195</v>
      </c>
      <c r="W10" s="66">
        <v>53661</v>
      </c>
      <c r="X10" s="66">
        <v>33704</v>
      </c>
      <c r="Y10" s="66">
        <v>12466</v>
      </c>
      <c r="Z10" s="66">
        <v>467</v>
      </c>
      <c r="AA10" s="66">
        <v>0</v>
      </c>
      <c r="AB10" s="48">
        <f t="shared" si="2"/>
        <v>271163</v>
      </c>
      <c r="AC10" s="46">
        <f t="shared" si="3"/>
        <v>6349</v>
      </c>
      <c r="AD10" s="41"/>
      <c r="AE10" s="66">
        <v>3993000</v>
      </c>
      <c r="AF10" s="66">
        <v>500000</v>
      </c>
      <c r="AG10" s="66">
        <v>177598</v>
      </c>
      <c r="AH10" s="66">
        <v>0</v>
      </c>
      <c r="AI10" s="53">
        <f t="shared" si="4"/>
        <v>4670598</v>
      </c>
      <c r="AJ10" s="66">
        <v>3336</v>
      </c>
      <c r="AK10" s="53">
        <f t="shared" si="5"/>
        <v>4667262</v>
      </c>
      <c r="AL10" s="41"/>
      <c r="AM10" s="89"/>
      <c r="AN10" s="41"/>
    </row>
    <row r="11" spans="1:40" ht="15.75" customHeight="1">
      <c r="A11" s="4">
        <f t="shared" si="6"/>
        <v>7</v>
      </c>
      <c r="B11" s="91" t="s">
        <v>313</v>
      </c>
      <c r="C11" s="91">
        <v>9660</v>
      </c>
      <c r="D11" s="92" t="s">
        <v>154</v>
      </c>
      <c r="E11" s="92">
        <f t="shared" si="0"/>
        <v>1</v>
      </c>
      <c r="F11" s="155" t="s">
        <v>326</v>
      </c>
      <c r="G11" s="99">
        <v>106650</v>
      </c>
      <c r="H11" s="100"/>
      <c r="I11" s="100">
        <v>432</v>
      </c>
      <c r="J11" s="66">
        <v>0</v>
      </c>
      <c r="K11" s="66">
        <v>500</v>
      </c>
      <c r="L11" s="66">
        <v>0</v>
      </c>
      <c r="M11" s="66">
        <v>59468</v>
      </c>
      <c r="N11" s="66">
        <v>9969</v>
      </c>
      <c r="O11" s="66">
        <v>4566</v>
      </c>
      <c r="P11" s="66">
        <v>548</v>
      </c>
      <c r="Q11" s="53">
        <f t="shared" si="1"/>
        <v>182133</v>
      </c>
      <c r="R11" s="10"/>
      <c r="S11" s="66">
        <v>48248</v>
      </c>
      <c r="T11" s="66">
        <v>21996</v>
      </c>
      <c r="U11" s="66">
        <v>5004</v>
      </c>
      <c r="V11" s="66">
        <v>23985</v>
      </c>
      <c r="W11" s="66">
        <v>48105</v>
      </c>
      <c r="X11" s="66">
        <v>20504</v>
      </c>
      <c r="Y11" s="66">
        <v>3500</v>
      </c>
      <c r="Z11" s="66">
        <v>432</v>
      </c>
      <c r="AA11" s="66">
        <v>1004</v>
      </c>
      <c r="AB11" s="48">
        <f t="shared" si="2"/>
        <v>172778</v>
      </c>
      <c r="AC11" s="46">
        <f t="shared" si="3"/>
        <v>9355</v>
      </c>
      <c r="AD11" s="41"/>
      <c r="AE11" s="66">
        <v>1679865</v>
      </c>
      <c r="AF11" s="66">
        <v>4965</v>
      </c>
      <c r="AG11" s="66">
        <v>291734</v>
      </c>
      <c r="AH11" s="66">
        <v>0</v>
      </c>
      <c r="AI11" s="53">
        <f t="shared" si="4"/>
        <v>1976564</v>
      </c>
      <c r="AJ11" s="66"/>
      <c r="AK11" s="53">
        <f t="shared" si="5"/>
        <v>1976564</v>
      </c>
      <c r="AL11" s="41"/>
      <c r="AM11" s="89"/>
      <c r="AN11" s="41"/>
    </row>
    <row r="12" spans="1:40" ht="15.75" customHeight="1">
      <c r="A12" s="4">
        <f t="shared" si="6"/>
        <v>8</v>
      </c>
      <c r="B12" s="91" t="s">
        <v>313</v>
      </c>
      <c r="C12" s="91">
        <v>9638</v>
      </c>
      <c r="D12" s="92" t="s">
        <v>139</v>
      </c>
      <c r="E12" s="92">
        <f t="shared" si="0"/>
        <v>1</v>
      </c>
      <c r="F12" s="155" t="s">
        <v>326</v>
      </c>
      <c r="G12" s="99">
        <v>86959</v>
      </c>
      <c r="H12" s="100">
        <v>891</v>
      </c>
      <c r="I12" s="100">
        <v>1474</v>
      </c>
      <c r="J12" s="66">
        <v>39524</v>
      </c>
      <c r="K12" s="66">
        <v>0</v>
      </c>
      <c r="L12" s="66">
        <v>343</v>
      </c>
      <c r="M12" s="66">
        <v>6921</v>
      </c>
      <c r="N12" s="66">
        <v>16271</v>
      </c>
      <c r="O12" s="66">
        <v>14474</v>
      </c>
      <c r="P12" s="66"/>
      <c r="Q12" s="53">
        <f t="shared" si="1"/>
        <v>166857</v>
      </c>
      <c r="R12" s="10"/>
      <c r="S12" s="66">
        <v>56189</v>
      </c>
      <c r="T12" s="66">
        <v>9720</v>
      </c>
      <c r="U12" s="66">
        <v>2067</v>
      </c>
      <c r="V12" s="66">
        <v>15144</v>
      </c>
      <c r="W12" s="66">
        <v>120121</v>
      </c>
      <c r="X12" s="66">
        <v>18789</v>
      </c>
      <c r="Y12" s="66">
        <v>911</v>
      </c>
      <c r="Z12" s="66">
        <v>2305</v>
      </c>
      <c r="AA12" s="66">
        <v>139</v>
      </c>
      <c r="AB12" s="48">
        <f t="shared" si="2"/>
        <v>225385</v>
      </c>
      <c r="AC12" s="46">
        <f t="shared" si="3"/>
        <v>-58528</v>
      </c>
      <c r="AD12" s="41"/>
      <c r="AE12" s="66">
        <v>1650000</v>
      </c>
      <c r="AF12" s="66">
        <v>625298</v>
      </c>
      <c r="AG12" s="66">
        <v>332101</v>
      </c>
      <c r="AH12" s="66">
        <v>0</v>
      </c>
      <c r="AI12" s="53">
        <f t="shared" si="4"/>
        <v>2607399</v>
      </c>
      <c r="AJ12" s="66">
        <v>53942</v>
      </c>
      <c r="AK12" s="53">
        <f t="shared" si="5"/>
        <v>2553457</v>
      </c>
      <c r="AL12" s="41"/>
      <c r="AM12" s="89"/>
      <c r="AN12" s="41"/>
    </row>
    <row r="13" spans="1:40" ht="15.75" customHeight="1">
      <c r="A13" s="4">
        <f t="shared" si="6"/>
        <v>9</v>
      </c>
      <c r="B13" s="91" t="s">
        <v>313</v>
      </c>
      <c r="C13" s="91">
        <v>9639</v>
      </c>
      <c r="D13" s="92" t="s">
        <v>140</v>
      </c>
      <c r="E13" s="92">
        <f t="shared" si="0"/>
      </c>
      <c r="F13" s="155" t="s">
        <v>327</v>
      </c>
      <c r="G13" s="99">
        <v>107592</v>
      </c>
      <c r="H13" s="100">
        <v>2234</v>
      </c>
      <c r="I13" s="100">
        <v>0</v>
      </c>
      <c r="J13" s="66">
        <v>0</v>
      </c>
      <c r="K13" s="66">
        <v>4210</v>
      </c>
      <c r="L13" s="66">
        <v>10400</v>
      </c>
      <c r="M13" s="66">
        <v>10834</v>
      </c>
      <c r="N13" s="66">
        <v>0</v>
      </c>
      <c r="O13" s="66">
        <v>10285</v>
      </c>
      <c r="P13" s="66">
        <v>4675</v>
      </c>
      <c r="Q13" s="53">
        <f t="shared" si="1"/>
        <v>150230</v>
      </c>
      <c r="R13" s="10"/>
      <c r="S13" s="66">
        <v>55633</v>
      </c>
      <c r="T13" s="66">
        <v>0</v>
      </c>
      <c r="U13" s="66">
        <v>12331</v>
      </c>
      <c r="V13" s="66">
        <v>24766</v>
      </c>
      <c r="W13" s="66">
        <v>21421</v>
      </c>
      <c r="X13" s="66">
        <v>9698</v>
      </c>
      <c r="Y13" s="66">
        <v>15589</v>
      </c>
      <c r="Z13" s="66">
        <v>4700</v>
      </c>
      <c r="AA13" s="66">
        <v>13461</v>
      </c>
      <c r="AB13" s="48">
        <f t="shared" si="2"/>
        <v>157599</v>
      </c>
      <c r="AC13" s="46">
        <f t="shared" si="3"/>
        <v>-7369</v>
      </c>
      <c r="AD13" s="41"/>
      <c r="AE13" s="66">
        <v>1845000</v>
      </c>
      <c r="AF13" s="66">
        <v>0</v>
      </c>
      <c r="AG13" s="66">
        <v>82809</v>
      </c>
      <c r="AH13" s="66">
        <v>0</v>
      </c>
      <c r="AI13" s="53">
        <f t="shared" si="4"/>
        <v>1927809</v>
      </c>
      <c r="AJ13" s="66">
        <v>997</v>
      </c>
      <c r="AK13" s="53">
        <f t="shared" si="5"/>
        <v>1926812</v>
      </c>
      <c r="AL13" s="41"/>
      <c r="AM13" s="89"/>
      <c r="AN13" s="41"/>
    </row>
    <row r="14" spans="1:40" ht="15.75" customHeight="1">
      <c r="A14" s="4">
        <f t="shared" si="6"/>
        <v>10</v>
      </c>
      <c r="B14" s="91" t="s">
        <v>313</v>
      </c>
      <c r="C14" s="91">
        <v>9662</v>
      </c>
      <c r="D14" s="92" t="s">
        <v>155</v>
      </c>
      <c r="E14" s="92">
        <f t="shared" si="0"/>
        <v>1</v>
      </c>
      <c r="F14" s="155" t="s">
        <v>326</v>
      </c>
      <c r="G14" s="99">
        <v>26419</v>
      </c>
      <c r="H14" s="100">
        <v>0</v>
      </c>
      <c r="I14" s="100">
        <v>70</v>
      </c>
      <c r="J14" s="66">
        <v>0</v>
      </c>
      <c r="K14" s="66">
        <v>0</v>
      </c>
      <c r="L14" s="66">
        <v>0</v>
      </c>
      <c r="M14" s="66">
        <v>5525</v>
      </c>
      <c r="N14" s="66">
        <v>43861</v>
      </c>
      <c r="O14" s="66">
        <v>0</v>
      </c>
      <c r="P14" s="66">
        <v>648</v>
      </c>
      <c r="Q14" s="53">
        <f t="shared" si="1"/>
        <v>76523</v>
      </c>
      <c r="R14" s="10"/>
      <c r="S14" s="66">
        <v>26767</v>
      </c>
      <c r="T14" s="66">
        <v>0</v>
      </c>
      <c r="U14" s="66">
        <v>372</v>
      </c>
      <c r="V14" s="66">
        <v>82</v>
      </c>
      <c r="W14" s="66">
        <v>4705</v>
      </c>
      <c r="X14" s="66">
        <v>3626</v>
      </c>
      <c r="Y14" s="66">
        <v>7801</v>
      </c>
      <c r="Z14" s="66">
        <v>70</v>
      </c>
      <c r="AA14" s="66"/>
      <c r="AB14" s="48">
        <f t="shared" si="2"/>
        <v>43423</v>
      </c>
      <c r="AC14" s="46">
        <f t="shared" si="3"/>
        <v>33100</v>
      </c>
      <c r="AD14" s="41"/>
      <c r="AE14" s="66">
        <v>475815</v>
      </c>
      <c r="AF14" s="66">
        <v>1665</v>
      </c>
      <c r="AG14" s="66">
        <v>1063346</v>
      </c>
      <c r="AH14" s="66">
        <v>1503</v>
      </c>
      <c r="AI14" s="53">
        <f t="shared" si="4"/>
        <v>1542329</v>
      </c>
      <c r="AJ14" s="66">
        <v>164547</v>
      </c>
      <c r="AK14" s="53">
        <f t="shared" si="5"/>
        <v>1377782</v>
      </c>
      <c r="AL14" s="41"/>
      <c r="AM14" s="89"/>
      <c r="AN14" s="41"/>
    </row>
    <row r="15" spans="1:40" ht="15.75" customHeight="1">
      <c r="A15" s="4">
        <f t="shared" si="6"/>
        <v>11</v>
      </c>
      <c r="B15" s="91" t="s">
        <v>313</v>
      </c>
      <c r="C15" s="91">
        <v>9663</v>
      </c>
      <c r="D15" s="92" t="s">
        <v>456</v>
      </c>
      <c r="E15" s="92">
        <f t="shared" si="0"/>
        <v>1</v>
      </c>
      <c r="F15" s="155" t="s">
        <v>326</v>
      </c>
      <c r="G15" s="99">
        <v>81788</v>
      </c>
      <c r="H15" s="100">
        <v>0</v>
      </c>
      <c r="I15" s="100">
        <v>0</v>
      </c>
      <c r="J15" s="66"/>
      <c r="K15" s="66">
        <v>2650</v>
      </c>
      <c r="L15" s="66">
        <v>0</v>
      </c>
      <c r="M15" s="66">
        <v>28237</v>
      </c>
      <c r="N15" s="66">
        <v>19047</v>
      </c>
      <c r="O15" s="66">
        <v>26371</v>
      </c>
      <c r="P15" s="66">
        <v>0</v>
      </c>
      <c r="Q15" s="53">
        <f t="shared" si="1"/>
        <v>158093</v>
      </c>
      <c r="R15" s="10"/>
      <c r="S15" s="66">
        <v>62069</v>
      </c>
      <c r="T15" s="66">
        <v>19760</v>
      </c>
      <c r="U15" s="66">
        <v>0</v>
      </c>
      <c r="V15" s="66">
        <v>19547</v>
      </c>
      <c r="W15" s="66">
        <v>14102</v>
      </c>
      <c r="X15" s="66">
        <v>70233</v>
      </c>
      <c r="Y15" s="66">
        <v>0</v>
      </c>
      <c r="Z15" s="66">
        <v>0</v>
      </c>
      <c r="AA15" s="66">
        <v>2117</v>
      </c>
      <c r="AB15" s="48">
        <f t="shared" si="2"/>
        <v>187828</v>
      </c>
      <c r="AC15" s="46">
        <f t="shared" si="3"/>
        <v>-29735</v>
      </c>
      <c r="AD15" s="41"/>
      <c r="AE15" s="66">
        <v>1551710</v>
      </c>
      <c r="AF15" s="66">
        <v>43096</v>
      </c>
      <c r="AG15" s="66">
        <v>369195</v>
      </c>
      <c r="AH15" s="66">
        <v>0</v>
      </c>
      <c r="AI15" s="53">
        <f t="shared" si="4"/>
        <v>1964001</v>
      </c>
      <c r="AJ15" s="66">
        <v>382709</v>
      </c>
      <c r="AK15" s="53">
        <f t="shared" si="5"/>
        <v>1581292</v>
      </c>
      <c r="AL15" s="41"/>
      <c r="AM15" s="89"/>
      <c r="AN15" s="41"/>
    </row>
    <row r="16" spans="1:40" ht="15.75" customHeight="1">
      <c r="A16" s="4">
        <f t="shared" si="6"/>
        <v>12</v>
      </c>
      <c r="B16" s="91" t="s">
        <v>313</v>
      </c>
      <c r="C16" s="91">
        <v>9665</v>
      </c>
      <c r="D16" s="92" t="s">
        <v>156</v>
      </c>
      <c r="E16" s="92">
        <f t="shared" si="0"/>
        <v>1</v>
      </c>
      <c r="F16" s="155" t="s">
        <v>326</v>
      </c>
      <c r="G16" s="99">
        <v>52381</v>
      </c>
      <c r="H16" s="100">
        <v>0</v>
      </c>
      <c r="I16" s="100">
        <v>0</v>
      </c>
      <c r="J16" s="66">
        <v>129522</v>
      </c>
      <c r="K16" s="66">
        <v>0</v>
      </c>
      <c r="L16" s="66">
        <v>37591</v>
      </c>
      <c r="M16" s="66">
        <v>79884</v>
      </c>
      <c r="N16" s="66">
        <v>127822</v>
      </c>
      <c r="O16" s="66">
        <v>295</v>
      </c>
      <c r="P16" s="66">
        <v>0</v>
      </c>
      <c r="Q16" s="53">
        <f t="shared" si="1"/>
        <v>427495</v>
      </c>
      <c r="R16" s="10"/>
      <c r="S16" s="66">
        <v>19832</v>
      </c>
      <c r="T16" s="66">
        <v>3075</v>
      </c>
      <c r="U16" s="66">
        <v>29538</v>
      </c>
      <c r="V16" s="66">
        <v>19499</v>
      </c>
      <c r="W16" s="66">
        <v>72914</v>
      </c>
      <c r="X16" s="66">
        <v>80334</v>
      </c>
      <c r="Y16" s="66">
        <v>12500</v>
      </c>
      <c r="Z16" s="66">
        <v>0</v>
      </c>
      <c r="AA16" s="66">
        <v>685</v>
      </c>
      <c r="AB16" s="48">
        <f t="shared" si="2"/>
        <v>238377</v>
      </c>
      <c r="AC16" s="46">
        <f t="shared" si="3"/>
        <v>189118</v>
      </c>
      <c r="AD16" s="41"/>
      <c r="AE16" s="66">
        <v>4564173</v>
      </c>
      <c r="AF16" s="66">
        <v>655704</v>
      </c>
      <c r="AG16" s="66">
        <v>2430078</v>
      </c>
      <c r="AH16" s="66">
        <v>108681</v>
      </c>
      <c r="AI16" s="53">
        <f t="shared" si="4"/>
        <v>7758636</v>
      </c>
      <c r="AJ16" s="66">
        <v>2653580</v>
      </c>
      <c r="AK16" s="53">
        <f t="shared" si="5"/>
        <v>5105056</v>
      </c>
      <c r="AL16" s="41"/>
      <c r="AM16" s="89"/>
      <c r="AN16" s="41"/>
    </row>
    <row r="17" spans="1:40" ht="15.75" customHeight="1">
      <c r="A17" s="4">
        <f t="shared" si="6"/>
        <v>13</v>
      </c>
      <c r="B17" s="91" t="s">
        <v>313</v>
      </c>
      <c r="C17" s="91">
        <v>9752</v>
      </c>
      <c r="D17" s="92" t="s">
        <v>160</v>
      </c>
      <c r="E17" s="92">
        <f t="shared" si="0"/>
        <v>1</v>
      </c>
      <c r="F17" s="155" t="s">
        <v>326</v>
      </c>
      <c r="G17" s="99">
        <v>483400</v>
      </c>
      <c r="H17" s="100">
        <v>0</v>
      </c>
      <c r="I17" s="100">
        <v>0</v>
      </c>
      <c r="J17" s="66">
        <v>0</v>
      </c>
      <c r="K17" s="66">
        <v>0</v>
      </c>
      <c r="L17" s="66">
        <v>0</v>
      </c>
      <c r="M17" s="66">
        <v>124988</v>
      </c>
      <c r="N17" s="66">
        <v>32234</v>
      </c>
      <c r="O17" s="66">
        <v>18476</v>
      </c>
      <c r="P17" s="66"/>
      <c r="Q17" s="53">
        <f t="shared" si="1"/>
        <v>659098</v>
      </c>
      <c r="R17" s="10"/>
      <c r="S17" s="66">
        <v>157652</v>
      </c>
      <c r="T17" s="66">
        <v>23663</v>
      </c>
      <c r="U17" s="66">
        <v>6607</v>
      </c>
      <c r="V17" s="66">
        <v>50314</v>
      </c>
      <c r="W17" s="66">
        <v>120446</v>
      </c>
      <c r="X17" s="66">
        <v>116851</v>
      </c>
      <c r="Y17" s="66">
        <v>101320</v>
      </c>
      <c r="Z17" s="66">
        <v>24257</v>
      </c>
      <c r="AA17" s="66">
        <v>0</v>
      </c>
      <c r="AB17" s="48">
        <f t="shared" si="2"/>
        <v>601110</v>
      </c>
      <c r="AC17" s="46">
        <f t="shared" si="3"/>
        <v>57988</v>
      </c>
      <c r="AD17" s="41"/>
      <c r="AE17" s="66">
        <v>2845384</v>
      </c>
      <c r="AF17" s="66">
        <v>226603</v>
      </c>
      <c r="AG17" s="66">
        <v>709644</v>
      </c>
      <c r="AH17" s="66">
        <v>1500</v>
      </c>
      <c r="AI17" s="53">
        <f t="shared" si="4"/>
        <v>3783131</v>
      </c>
      <c r="AJ17" s="66">
        <v>1522659</v>
      </c>
      <c r="AK17" s="53">
        <f t="shared" si="5"/>
        <v>2260472</v>
      </c>
      <c r="AL17" s="41"/>
      <c r="AM17" s="89"/>
      <c r="AN17" s="41"/>
    </row>
    <row r="18" spans="1:40" ht="15.75" customHeight="1">
      <c r="A18" s="4">
        <f t="shared" si="6"/>
        <v>14</v>
      </c>
      <c r="B18" s="91" t="s">
        <v>313</v>
      </c>
      <c r="C18" s="91">
        <v>9668</v>
      </c>
      <c r="D18" s="92" t="s">
        <v>147</v>
      </c>
      <c r="E18" s="92">
        <f t="shared" si="0"/>
        <v>1</v>
      </c>
      <c r="F18" s="155" t="s">
        <v>326</v>
      </c>
      <c r="G18" s="99">
        <v>24120</v>
      </c>
      <c r="H18" s="100">
        <v>0</v>
      </c>
      <c r="I18" s="100">
        <v>0</v>
      </c>
      <c r="J18" s="66">
        <v>0</v>
      </c>
      <c r="K18" s="66">
        <v>0</v>
      </c>
      <c r="L18" s="66">
        <v>0</v>
      </c>
      <c r="M18" s="66">
        <v>32535</v>
      </c>
      <c r="N18" s="66">
        <v>12943</v>
      </c>
      <c r="O18" s="66">
        <v>0</v>
      </c>
      <c r="P18" s="66"/>
      <c r="Q18" s="53">
        <f t="shared" si="1"/>
        <v>69598</v>
      </c>
      <c r="R18" s="10"/>
      <c r="S18" s="66">
        <v>2490</v>
      </c>
      <c r="T18" s="66">
        <v>0</v>
      </c>
      <c r="U18" s="66">
        <v>741</v>
      </c>
      <c r="V18" s="66">
        <v>1395</v>
      </c>
      <c r="W18" s="66">
        <v>12709</v>
      </c>
      <c r="X18" s="66">
        <v>2182</v>
      </c>
      <c r="Y18" s="66">
        <v>8349</v>
      </c>
      <c r="Z18" s="66">
        <v>0</v>
      </c>
      <c r="AA18" s="66">
        <v>0</v>
      </c>
      <c r="AB18" s="48">
        <f t="shared" si="2"/>
        <v>27866</v>
      </c>
      <c r="AC18" s="46">
        <f t="shared" si="3"/>
        <v>41732</v>
      </c>
      <c r="AD18" s="41"/>
      <c r="AE18" s="66">
        <v>1220000</v>
      </c>
      <c r="AF18" s="66"/>
      <c r="AG18" s="66">
        <v>387277</v>
      </c>
      <c r="AH18" s="66">
        <v>0</v>
      </c>
      <c r="AI18" s="53">
        <f t="shared" si="4"/>
        <v>1607277</v>
      </c>
      <c r="AJ18" s="66">
        <v>0</v>
      </c>
      <c r="AK18" s="53">
        <f t="shared" si="5"/>
        <v>1607277</v>
      </c>
      <c r="AL18" s="41"/>
      <c r="AM18" s="89"/>
      <c r="AN18" s="41"/>
    </row>
    <row r="19" spans="1:40" ht="15.75" customHeight="1">
      <c r="A19" s="4">
        <f t="shared" si="6"/>
        <v>15</v>
      </c>
      <c r="B19" s="91" t="s">
        <v>313</v>
      </c>
      <c r="C19" s="91">
        <v>9667</v>
      </c>
      <c r="D19" s="92" t="s">
        <v>157</v>
      </c>
      <c r="E19" s="92">
        <f t="shared" si="0"/>
        <v>1</v>
      </c>
      <c r="F19" s="155" t="s">
        <v>326</v>
      </c>
      <c r="G19" s="99">
        <v>198973</v>
      </c>
      <c r="H19" s="100">
        <v>1829</v>
      </c>
      <c r="I19" s="100">
        <v>51422</v>
      </c>
      <c r="J19" s="66">
        <v>16974</v>
      </c>
      <c r="K19" s="66"/>
      <c r="L19" s="66">
        <v>6003</v>
      </c>
      <c r="M19" s="66">
        <v>122</v>
      </c>
      <c r="N19" s="66">
        <v>392015</v>
      </c>
      <c r="O19" s="66"/>
      <c r="P19" s="66">
        <v>4044</v>
      </c>
      <c r="Q19" s="53">
        <f t="shared" si="1"/>
        <v>671382</v>
      </c>
      <c r="R19" s="10"/>
      <c r="S19" s="66">
        <v>120485</v>
      </c>
      <c r="T19" s="66">
        <v>3882</v>
      </c>
      <c r="U19" s="66">
        <v>33484</v>
      </c>
      <c r="V19" s="66">
        <v>24643</v>
      </c>
      <c r="W19" s="66">
        <v>31399</v>
      </c>
      <c r="X19" s="66">
        <v>22249</v>
      </c>
      <c r="Y19" s="66">
        <v>19885</v>
      </c>
      <c r="Z19" s="66">
        <v>0</v>
      </c>
      <c r="AA19" s="66">
        <v>30654</v>
      </c>
      <c r="AB19" s="48">
        <f t="shared" si="2"/>
        <v>286681</v>
      </c>
      <c r="AC19" s="46">
        <f t="shared" si="3"/>
        <v>384701</v>
      </c>
      <c r="AD19" s="41"/>
      <c r="AE19" s="66">
        <v>8511062</v>
      </c>
      <c r="AF19" s="66"/>
      <c r="AG19" s="66">
        <v>937361</v>
      </c>
      <c r="AH19" s="66">
        <v>7459</v>
      </c>
      <c r="AI19" s="53">
        <f t="shared" si="4"/>
        <v>9455882</v>
      </c>
      <c r="AJ19" s="66">
        <v>8680976</v>
      </c>
      <c r="AK19" s="53">
        <f t="shared" si="5"/>
        <v>774906</v>
      </c>
      <c r="AL19" s="41"/>
      <c r="AM19" s="89"/>
      <c r="AN19" s="41"/>
    </row>
    <row r="20" spans="1:40" ht="15.75" customHeight="1">
      <c r="A20" s="4">
        <f t="shared" si="6"/>
        <v>16</v>
      </c>
      <c r="B20" s="91" t="s">
        <v>313</v>
      </c>
      <c r="C20" s="91">
        <v>16476</v>
      </c>
      <c r="D20" s="92" t="s">
        <v>292</v>
      </c>
      <c r="E20" s="92">
        <f t="shared" si="0"/>
        <v>1</v>
      </c>
      <c r="F20" s="155" t="s">
        <v>326</v>
      </c>
      <c r="G20" s="99">
        <v>164219</v>
      </c>
      <c r="H20" s="100">
        <v>0</v>
      </c>
      <c r="I20" s="100">
        <v>65875</v>
      </c>
      <c r="J20" s="66">
        <v>26740</v>
      </c>
      <c r="K20" s="66">
        <v>3000</v>
      </c>
      <c r="L20" s="66">
        <v>20000</v>
      </c>
      <c r="M20" s="66">
        <v>12690</v>
      </c>
      <c r="N20" s="66">
        <v>1481</v>
      </c>
      <c r="O20" s="66">
        <v>4350</v>
      </c>
      <c r="P20" s="66">
        <v>651</v>
      </c>
      <c r="Q20" s="53">
        <f t="shared" si="1"/>
        <v>299006</v>
      </c>
      <c r="R20" s="10"/>
      <c r="S20" s="66">
        <v>62308</v>
      </c>
      <c r="T20" s="66">
        <v>17680</v>
      </c>
      <c r="U20" s="66">
        <v>1640</v>
      </c>
      <c r="V20" s="66">
        <v>48319</v>
      </c>
      <c r="W20" s="66">
        <v>35393</v>
      </c>
      <c r="X20" s="66">
        <v>34757</v>
      </c>
      <c r="Y20" s="66">
        <v>19038</v>
      </c>
      <c r="Z20" s="66">
        <v>9645</v>
      </c>
      <c r="AA20" s="66">
        <v>95210</v>
      </c>
      <c r="AB20" s="48">
        <f t="shared" si="2"/>
        <v>323990</v>
      </c>
      <c r="AC20" s="46">
        <f t="shared" si="3"/>
        <v>-24984</v>
      </c>
      <c r="AD20" s="41"/>
      <c r="AE20" s="66">
        <v>2275000</v>
      </c>
      <c r="AF20" s="66">
        <v>18164</v>
      </c>
      <c r="AG20" s="66">
        <v>89998</v>
      </c>
      <c r="AH20" s="66">
        <v>0</v>
      </c>
      <c r="AI20" s="53">
        <f t="shared" si="4"/>
        <v>2383162</v>
      </c>
      <c r="AJ20" s="66">
        <v>12000</v>
      </c>
      <c r="AK20" s="53">
        <f t="shared" si="5"/>
        <v>2371162</v>
      </c>
      <c r="AL20" s="41"/>
      <c r="AM20" s="89"/>
      <c r="AN20" s="41"/>
    </row>
    <row r="21" spans="1:40" ht="15.75" customHeight="1">
      <c r="A21" s="4">
        <f t="shared" si="6"/>
        <v>17</v>
      </c>
      <c r="B21" s="91" t="s">
        <v>313</v>
      </c>
      <c r="C21" s="91">
        <v>9671</v>
      </c>
      <c r="D21" s="92" t="s">
        <v>161</v>
      </c>
      <c r="E21" s="92">
        <f t="shared" si="0"/>
        <v>1</v>
      </c>
      <c r="F21" s="155" t="s">
        <v>326</v>
      </c>
      <c r="G21" s="99">
        <v>17101</v>
      </c>
      <c r="H21" s="100">
        <v>0</v>
      </c>
      <c r="I21" s="100">
        <v>2988</v>
      </c>
      <c r="J21" s="66">
        <v>0</v>
      </c>
      <c r="K21" s="66">
        <v>0</v>
      </c>
      <c r="L21" s="66">
        <v>0</v>
      </c>
      <c r="M21" s="66">
        <v>11660</v>
      </c>
      <c r="N21" s="66">
        <v>1903</v>
      </c>
      <c r="O21" s="66">
        <v>0</v>
      </c>
      <c r="P21" s="66">
        <v>0</v>
      </c>
      <c r="Q21" s="53">
        <f t="shared" si="1"/>
        <v>33652</v>
      </c>
      <c r="R21" s="10"/>
      <c r="S21" s="66">
        <v>8976</v>
      </c>
      <c r="T21" s="66">
        <v>0</v>
      </c>
      <c r="U21" s="66">
        <v>2740</v>
      </c>
      <c r="V21" s="66">
        <v>0</v>
      </c>
      <c r="W21" s="66">
        <v>9981</v>
      </c>
      <c r="X21" s="66">
        <v>2501</v>
      </c>
      <c r="Y21" s="66">
        <v>0</v>
      </c>
      <c r="Z21" s="66">
        <v>2988</v>
      </c>
      <c r="AA21" s="66">
        <v>0</v>
      </c>
      <c r="AB21" s="48">
        <f t="shared" si="2"/>
        <v>27186</v>
      </c>
      <c r="AC21" s="46">
        <f t="shared" si="3"/>
        <v>6466</v>
      </c>
      <c r="AD21" s="41"/>
      <c r="AE21" s="66">
        <v>2000000</v>
      </c>
      <c r="AF21" s="66">
        <v>281175</v>
      </c>
      <c r="AG21" s="66">
        <v>75022</v>
      </c>
      <c r="AH21" s="66">
        <v>0</v>
      </c>
      <c r="AI21" s="53">
        <f t="shared" si="4"/>
        <v>2356197</v>
      </c>
      <c r="AJ21" s="66">
        <v>0</v>
      </c>
      <c r="AK21" s="53">
        <f t="shared" si="5"/>
        <v>2356197</v>
      </c>
      <c r="AL21" s="41"/>
      <c r="AM21" s="89"/>
      <c r="AN21" s="41"/>
    </row>
    <row r="22" spans="1:40" ht="15.75" customHeight="1">
      <c r="A22" s="4">
        <f t="shared" si="6"/>
        <v>18</v>
      </c>
      <c r="B22" s="91" t="s">
        <v>313</v>
      </c>
      <c r="C22" s="91">
        <v>9672</v>
      </c>
      <c r="D22" s="92" t="s">
        <v>301</v>
      </c>
      <c r="E22" s="92">
        <f t="shared" si="0"/>
        <v>1</v>
      </c>
      <c r="F22" s="155" t="s">
        <v>326</v>
      </c>
      <c r="G22" s="99">
        <v>68208</v>
      </c>
      <c r="H22" s="100">
        <v>0</v>
      </c>
      <c r="I22" s="100">
        <v>5549</v>
      </c>
      <c r="J22" s="66"/>
      <c r="K22" s="66">
        <v>0</v>
      </c>
      <c r="L22" s="66">
        <v>0</v>
      </c>
      <c r="M22" s="66">
        <v>5306</v>
      </c>
      <c r="N22" s="66">
        <v>2887</v>
      </c>
      <c r="O22" s="66">
        <v>1276</v>
      </c>
      <c r="P22" s="66">
        <v>1698</v>
      </c>
      <c r="Q22" s="53">
        <f t="shared" si="1"/>
        <v>84924</v>
      </c>
      <c r="R22" s="10"/>
      <c r="S22" s="66">
        <v>46445</v>
      </c>
      <c r="T22" s="66">
        <v>3821</v>
      </c>
      <c r="U22" s="66">
        <v>1508</v>
      </c>
      <c r="V22" s="66">
        <v>12428</v>
      </c>
      <c r="W22" s="66">
        <v>9023</v>
      </c>
      <c r="X22" s="66">
        <v>21458</v>
      </c>
      <c r="Y22" s="66">
        <v>4670</v>
      </c>
      <c r="Z22" s="66">
        <v>480</v>
      </c>
      <c r="AA22" s="66">
        <v>243</v>
      </c>
      <c r="AB22" s="48">
        <f t="shared" si="2"/>
        <v>100076</v>
      </c>
      <c r="AC22" s="46">
        <f t="shared" si="3"/>
        <v>-15152</v>
      </c>
      <c r="AD22" s="41"/>
      <c r="AE22" s="66">
        <v>815000</v>
      </c>
      <c r="AF22" s="66">
        <v>16225</v>
      </c>
      <c r="AG22" s="66">
        <v>23255</v>
      </c>
      <c r="AH22" s="66">
        <v>10586</v>
      </c>
      <c r="AI22" s="53">
        <f t="shared" si="4"/>
        <v>865066</v>
      </c>
      <c r="AJ22" s="66">
        <v>3541</v>
      </c>
      <c r="AK22" s="53">
        <f t="shared" si="5"/>
        <v>861525</v>
      </c>
      <c r="AL22" s="41"/>
      <c r="AM22" s="89"/>
      <c r="AN22" s="41"/>
    </row>
    <row r="23" spans="1:40" ht="15.75" customHeight="1">
      <c r="A23" s="4">
        <f t="shared" si="6"/>
        <v>19</v>
      </c>
      <c r="B23" s="91" t="s">
        <v>313</v>
      </c>
      <c r="C23" s="91">
        <v>9673</v>
      </c>
      <c r="D23" s="92" t="s">
        <v>303</v>
      </c>
      <c r="E23" s="92">
        <f t="shared" si="0"/>
        <v>1</v>
      </c>
      <c r="F23" s="155" t="s">
        <v>326</v>
      </c>
      <c r="G23" s="99">
        <v>1061632</v>
      </c>
      <c r="H23" s="100">
        <v>0</v>
      </c>
      <c r="I23" s="100">
        <v>131044</v>
      </c>
      <c r="J23" s="66"/>
      <c r="K23" s="66">
        <v>71924</v>
      </c>
      <c r="L23" s="66">
        <v>0</v>
      </c>
      <c r="M23" s="66">
        <v>67336</v>
      </c>
      <c r="N23" s="66">
        <v>39362</v>
      </c>
      <c r="O23" s="66">
        <v>48667</v>
      </c>
      <c r="P23" s="66">
        <v>14751</v>
      </c>
      <c r="Q23" s="53">
        <f t="shared" si="1"/>
        <v>1434716</v>
      </c>
      <c r="R23" s="10"/>
      <c r="S23" s="66">
        <v>204845</v>
      </c>
      <c r="T23" s="66">
        <v>85696</v>
      </c>
      <c r="U23" s="66">
        <v>224155</v>
      </c>
      <c r="V23" s="66">
        <v>35134</v>
      </c>
      <c r="W23" s="66">
        <v>125915</v>
      </c>
      <c r="X23" s="66">
        <v>383018</v>
      </c>
      <c r="Y23" s="66">
        <v>188191</v>
      </c>
      <c r="Z23" s="66">
        <v>68595</v>
      </c>
      <c r="AA23" s="66">
        <v>35078</v>
      </c>
      <c r="AB23" s="48">
        <f t="shared" si="2"/>
        <v>1350627</v>
      </c>
      <c r="AC23" s="46">
        <f t="shared" si="3"/>
        <v>84089</v>
      </c>
      <c r="AD23" s="41"/>
      <c r="AE23" s="66">
        <v>1788174</v>
      </c>
      <c r="AF23" s="66">
        <v>66948</v>
      </c>
      <c r="AG23" s="66">
        <v>917938</v>
      </c>
      <c r="AH23" s="66">
        <v>96774</v>
      </c>
      <c r="AI23" s="53">
        <f t="shared" si="4"/>
        <v>2869834</v>
      </c>
      <c r="AJ23" s="66">
        <v>25903</v>
      </c>
      <c r="AK23" s="53">
        <f t="shared" si="5"/>
        <v>2843931</v>
      </c>
      <c r="AL23" s="41"/>
      <c r="AM23" s="89"/>
      <c r="AN23" s="41"/>
    </row>
    <row r="24" spans="1:40" ht="15.75" customHeight="1">
      <c r="A24" s="4">
        <f t="shared" si="6"/>
        <v>20</v>
      </c>
      <c r="B24" s="91" t="s">
        <v>313</v>
      </c>
      <c r="C24" s="91">
        <v>9640</v>
      </c>
      <c r="D24" s="92" t="s">
        <v>141</v>
      </c>
      <c r="E24" s="92">
        <f t="shared" si="0"/>
        <v>1</v>
      </c>
      <c r="F24" s="155" t="s">
        <v>326</v>
      </c>
      <c r="G24" s="99">
        <v>11000</v>
      </c>
      <c r="H24" s="100">
        <v>323</v>
      </c>
      <c r="I24" s="100">
        <v>528</v>
      </c>
      <c r="J24" s="66">
        <v>0</v>
      </c>
      <c r="K24" s="66">
        <v>0</v>
      </c>
      <c r="L24" s="66">
        <v>0</v>
      </c>
      <c r="M24" s="66">
        <v>98514</v>
      </c>
      <c r="N24" s="66">
        <v>106344</v>
      </c>
      <c r="O24" s="66"/>
      <c r="P24" s="66">
        <v>829</v>
      </c>
      <c r="Q24" s="53">
        <f t="shared" si="1"/>
        <v>217538</v>
      </c>
      <c r="R24" s="10"/>
      <c r="S24" s="66">
        <v>51621</v>
      </c>
      <c r="T24" s="66">
        <v>368</v>
      </c>
      <c r="U24" s="66">
        <v>402</v>
      </c>
      <c r="V24" s="66">
        <v>72149</v>
      </c>
      <c r="W24" s="66">
        <v>32064</v>
      </c>
      <c r="X24" s="66">
        <v>18485</v>
      </c>
      <c r="Y24" s="66">
        <v>31597</v>
      </c>
      <c r="Z24" s="66">
        <v>1000</v>
      </c>
      <c r="AA24" s="66">
        <v>0</v>
      </c>
      <c r="AB24" s="48">
        <f t="shared" si="2"/>
        <v>207686</v>
      </c>
      <c r="AC24" s="46">
        <f t="shared" si="3"/>
        <v>9852</v>
      </c>
      <c r="AD24" s="41"/>
      <c r="AE24" s="66">
        <v>4526500</v>
      </c>
      <c r="AF24" s="66">
        <v>412000</v>
      </c>
      <c r="AG24" s="66">
        <v>2217844</v>
      </c>
      <c r="AH24" s="66">
        <v>0</v>
      </c>
      <c r="AI24" s="53">
        <f t="shared" si="4"/>
        <v>7156344</v>
      </c>
      <c r="AJ24" s="66">
        <v>1682</v>
      </c>
      <c r="AK24" s="53">
        <f t="shared" si="5"/>
        <v>7154662</v>
      </c>
      <c r="AL24" s="41"/>
      <c r="AM24" s="89"/>
      <c r="AN24" s="41"/>
    </row>
    <row r="25" spans="1:40" ht="15.75" customHeight="1">
      <c r="A25" s="4">
        <f t="shared" si="6"/>
        <v>21</v>
      </c>
      <c r="B25" s="91" t="s">
        <v>313</v>
      </c>
      <c r="C25" s="91">
        <v>9964</v>
      </c>
      <c r="D25" s="92" t="s">
        <v>148</v>
      </c>
      <c r="E25" s="92">
        <f t="shared" si="0"/>
        <v>1</v>
      </c>
      <c r="F25" s="155" t="s">
        <v>326</v>
      </c>
      <c r="G25" s="99">
        <v>37407</v>
      </c>
      <c r="H25" s="100">
        <v>0</v>
      </c>
      <c r="I25" s="100">
        <v>169</v>
      </c>
      <c r="J25" s="66">
        <v>0</v>
      </c>
      <c r="K25" s="66">
        <v>0</v>
      </c>
      <c r="L25" s="66">
        <v>0</v>
      </c>
      <c r="M25" s="66">
        <v>385</v>
      </c>
      <c r="N25" s="66">
        <v>12934</v>
      </c>
      <c r="O25" s="66"/>
      <c r="P25" s="66">
        <v>5479</v>
      </c>
      <c r="Q25" s="53">
        <f t="shared" si="1"/>
        <v>56374</v>
      </c>
      <c r="R25" s="10"/>
      <c r="S25" s="66">
        <v>35196</v>
      </c>
      <c r="T25" s="66">
        <v>0</v>
      </c>
      <c r="U25" s="66">
        <v>400</v>
      </c>
      <c r="V25" s="66"/>
      <c r="W25" s="66">
        <v>21645</v>
      </c>
      <c r="X25" s="66">
        <v>8426</v>
      </c>
      <c r="Y25" s="66">
        <v>840</v>
      </c>
      <c r="Z25" s="66">
        <v>0</v>
      </c>
      <c r="AA25" s="66">
        <v>0</v>
      </c>
      <c r="AB25" s="48">
        <f t="shared" si="2"/>
        <v>66507</v>
      </c>
      <c r="AC25" s="46">
        <f t="shared" si="3"/>
        <v>-10133</v>
      </c>
      <c r="AD25" s="41"/>
      <c r="AE25" s="66">
        <v>1050880</v>
      </c>
      <c r="AF25" s="66">
        <v>60857</v>
      </c>
      <c r="AG25" s="66">
        <v>269750</v>
      </c>
      <c r="AH25" s="66">
        <v>0</v>
      </c>
      <c r="AI25" s="53">
        <f t="shared" si="4"/>
        <v>1381487</v>
      </c>
      <c r="AJ25" s="66">
        <v>6798</v>
      </c>
      <c r="AK25" s="53">
        <f t="shared" si="5"/>
        <v>1374689</v>
      </c>
      <c r="AL25" s="41"/>
      <c r="AM25" s="89"/>
      <c r="AN25" s="41"/>
    </row>
    <row r="26" spans="1:40" ht="15.75" customHeight="1">
      <c r="A26" s="4">
        <f t="shared" si="6"/>
        <v>22</v>
      </c>
      <c r="B26" s="91" t="s">
        <v>313</v>
      </c>
      <c r="C26" s="91">
        <v>9677</v>
      </c>
      <c r="D26" s="92" t="s">
        <v>162</v>
      </c>
      <c r="E26" s="92">
        <f t="shared" si="0"/>
      </c>
      <c r="F26" s="155" t="s">
        <v>327</v>
      </c>
      <c r="G26" s="99">
        <v>93581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66">
        <v>0</v>
      </c>
      <c r="N26" s="66">
        <v>0</v>
      </c>
      <c r="O26" s="66">
        <v>0</v>
      </c>
      <c r="P26" s="66">
        <v>0</v>
      </c>
      <c r="Q26" s="53">
        <f t="shared" si="1"/>
        <v>93581</v>
      </c>
      <c r="R26" s="10"/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48">
        <f t="shared" si="2"/>
        <v>0</v>
      </c>
      <c r="AC26" s="46">
        <f t="shared" si="3"/>
        <v>93581</v>
      </c>
      <c r="AD26" s="41"/>
      <c r="AE26" s="66">
        <v>0</v>
      </c>
      <c r="AF26" s="66">
        <v>0</v>
      </c>
      <c r="AG26" s="66">
        <v>0</v>
      </c>
      <c r="AH26" s="66">
        <v>0</v>
      </c>
      <c r="AI26" s="53">
        <f t="shared" si="4"/>
        <v>0</v>
      </c>
      <c r="AJ26" s="66">
        <v>0</v>
      </c>
      <c r="AK26" s="53">
        <f t="shared" si="5"/>
        <v>0</v>
      </c>
      <c r="AL26" s="41"/>
      <c r="AM26" s="89"/>
      <c r="AN26" s="41"/>
    </row>
    <row r="27" spans="1:40" ht="15.75" customHeight="1">
      <c r="A27" s="4">
        <f t="shared" si="6"/>
        <v>23</v>
      </c>
      <c r="B27" s="91" t="s">
        <v>313</v>
      </c>
      <c r="C27" s="91">
        <v>9712</v>
      </c>
      <c r="D27" s="92" t="s">
        <v>165</v>
      </c>
      <c r="E27" s="92">
        <f t="shared" si="0"/>
        <v>1</v>
      </c>
      <c r="F27" s="155" t="s">
        <v>326</v>
      </c>
      <c r="G27" s="99">
        <v>16472</v>
      </c>
      <c r="H27" s="100">
        <v>10000</v>
      </c>
      <c r="I27" s="100">
        <v>0</v>
      </c>
      <c r="J27" s="66">
        <v>0</v>
      </c>
      <c r="K27" s="66"/>
      <c r="L27" s="66">
        <v>0</v>
      </c>
      <c r="M27" s="66">
        <v>18969</v>
      </c>
      <c r="N27" s="66">
        <v>2904</v>
      </c>
      <c r="O27" s="66">
        <v>0</v>
      </c>
      <c r="P27" s="66"/>
      <c r="Q27" s="53">
        <f t="shared" si="1"/>
        <v>48345</v>
      </c>
      <c r="R27" s="10"/>
      <c r="S27" s="66">
        <v>13114</v>
      </c>
      <c r="T27" s="66">
        <v>3647</v>
      </c>
      <c r="U27" s="66">
        <v>4127</v>
      </c>
      <c r="V27" s="66">
        <v>3232</v>
      </c>
      <c r="W27" s="66">
        <v>6143</v>
      </c>
      <c r="X27" s="66">
        <v>641</v>
      </c>
      <c r="Y27" s="66">
        <v>991</v>
      </c>
      <c r="Z27" s="66">
        <v>0</v>
      </c>
      <c r="AA27" s="66">
        <v>7850</v>
      </c>
      <c r="AB27" s="48">
        <f t="shared" si="2"/>
        <v>39745</v>
      </c>
      <c r="AC27" s="46">
        <f t="shared" si="3"/>
        <v>8600</v>
      </c>
      <c r="AD27" s="41"/>
      <c r="AE27" s="66">
        <v>713000</v>
      </c>
      <c r="AF27" s="66">
        <v>0</v>
      </c>
      <c r="AG27" s="66">
        <v>61463</v>
      </c>
      <c r="AH27" s="66">
        <v>0</v>
      </c>
      <c r="AI27" s="53">
        <f t="shared" si="4"/>
        <v>774463</v>
      </c>
      <c r="AJ27" s="66">
        <v>0</v>
      </c>
      <c r="AK27" s="53">
        <f t="shared" si="5"/>
        <v>774463</v>
      </c>
      <c r="AL27" s="41"/>
      <c r="AM27" s="89"/>
      <c r="AN27" s="41"/>
    </row>
    <row r="28" spans="1:40" ht="15.75" customHeight="1">
      <c r="A28" s="4">
        <f t="shared" si="6"/>
        <v>24</v>
      </c>
      <c r="B28" s="91" t="s">
        <v>313</v>
      </c>
      <c r="C28" s="91">
        <v>9713</v>
      </c>
      <c r="D28" s="92" t="s">
        <v>170</v>
      </c>
      <c r="E28" s="92">
        <f t="shared" si="0"/>
        <v>1</v>
      </c>
      <c r="F28" s="155" t="s">
        <v>326</v>
      </c>
      <c r="G28" s="99">
        <v>48604</v>
      </c>
      <c r="H28" s="100">
        <v>142</v>
      </c>
      <c r="I28" s="100">
        <v>0</v>
      </c>
      <c r="J28" s="66">
        <v>0</v>
      </c>
      <c r="K28" s="66">
        <v>0</v>
      </c>
      <c r="L28" s="66">
        <v>0</v>
      </c>
      <c r="M28" s="66">
        <v>5792</v>
      </c>
      <c r="N28" s="66">
        <v>4493</v>
      </c>
      <c r="O28" s="66">
        <v>2107</v>
      </c>
      <c r="P28" s="66"/>
      <c r="Q28" s="53">
        <f t="shared" si="1"/>
        <v>61138</v>
      </c>
      <c r="R28" s="10"/>
      <c r="S28" s="66">
        <v>32963</v>
      </c>
      <c r="T28" s="66">
        <v>0</v>
      </c>
      <c r="U28" s="66">
        <v>1468</v>
      </c>
      <c r="V28" s="66"/>
      <c r="W28" s="66">
        <v>11312</v>
      </c>
      <c r="X28" s="66">
        <v>7407</v>
      </c>
      <c r="Y28" s="66">
        <v>0</v>
      </c>
      <c r="Z28" s="66">
        <v>0</v>
      </c>
      <c r="AA28" s="66">
        <v>8908</v>
      </c>
      <c r="AB28" s="48">
        <f t="shared" si="2"/>
        <v>62058</v>
      </c>
      <c r="AC28" s="46">
        <f t="shared" si="3"/>
        <v>-920</v>
      </c>
      <c r="AD28" s="41"/>
      <c r="AE28" s="66">
        <v>1575000</v>
      </c>
      <c r="AF28" s="66">
        <v>0</v>
      </c>
      <c r="AG28" s="66">
        <v>100055</v>
      </c>
      <c r="AH28" s="66">
        <v>0</v>
      </c>
      <c r="AI28" s="53">
        <f t="shared" si="4"/>
        <v>1675055</v>
      </c>
      <c r="AJ28" s="66">
        <v>933</v>
      </c>
      <c r="AK28" s="53">
        <f t="shared" si="5"/>
        <v>1674122</v>
      </c>
      <c r="AL28" s="41"/>
      <c r="AM28" s="89"/>
      <c r="AN28" s="41"/>
    </row>
    <row r="29" spans="1:40" ht="15.75" customHeight="1">
      <c r="A29" s="4">
        <f t="shared" si="6"/>
        <v>25</v>
      </c>
      <c r="B29" s="91" t="s">
        <v>313</v>
      </c>
      <c r="C29" s="91">
        <v>9643</v>
      </c>
      <c r="D29" s="92" t="s">
        <v>142</v>
      </c>
      <c r="E29" s="92">
        <f t="shared" si="0"/>
        <v>1</v>
      </c>
      <c r="F29" s="155" t="s">
        <v>326</v>
      </c>
      <c r="G29" s="99">
        <v>21578</v>
      </c>
      <c r="H29" s="100">
        <v>0</v>
      </c>
      <c r="I29" s="100">
        <v>0</v>
      </c>
      <c r="J29" s="66">
        <v>15209</v>
      </c>
      <c r="K29" s="66">
        <v>0</v>
      </c>
      <c r="L29" s="66">
        <v>130</v>
      </c>
      <c r="M29" s="66">
        <v>29118</v>
      </c>
      <c r="N29" s="66">
        <v>93</v>
      </c>
      <c r="O29" s="66">
        <v>0</v>
      </c>
      <c r="P29" s="66">
        <v>40</v>
      </c>
      <c r="Q29" s="53">
        <f t="shared" si="1"/>
        <v>66168</v>
      </c>
      <c r="R29" s="10"/>
      <c r="S29" s="66">
        <v>0</v>
      </c>
      <c r="T29" s="66">
        <v>0</v>
      </c>
      <c r="U29" s="66">
        <v>6851</v>
      </c>
      <c r="V29" s="66">
        <v>0</v>
      </c>
      <c r="W29" s="66">
        <v>37828</v>
      </c>
      <c r="X29" s="66">
        <v>5036</v>
      </c>
      <c r="Y29" s="66">
        <v>6490</v>
      </c>
      <c r="Z29" s="66">
        <v>510</v>
      </c>
      <c r="AA29" s="66">
        <v>963</v>
      </c>
      <c r="AB29" s="48">
        <f t="shared" si="2"/>
        <v>57678</v>
      </c>
      <c r="AC29" s="46">
        <f t="shared" si="3"/>
        <v>8490</v>
      </c>
      <c r="AD29" s="41"/>
      <c r="AE29" s="66">
        <v>1275000</v>
      </c>
      <c r="AF29" s="66">
        <v>0</v>
      </c>
      <c r="AG29" s="66">
        <v>55216</v>
      </c>
      <c r="AH29" s="66">
        <v>0</v>
      </c>
      <c r="AI29" s="53">
        <f t="shared" si="4"/>
        <v>1330216</v>
      </c>
      <c r="AJ29" s="66">
        <v>15209</v>
      </c>
      <c r="AK29" s="53">
        <f t="shared" si="5"/>
        <v>1315007</v>
      </c>
      <c r="AL29" s="41"/>
      <c r="AM29" s="89"/>
      <c r="AN29" s="41"/>
    </row>
    <row r="30" spans="1:40" ht="15.75" customHeight="1">
      <c r="A30" s="4">
        <f t="shared" si="6"/>
        <v>26</v>
      </c>
      <c r="B30" s="91" t="s">
        <v>313</v>
      </c>
      <c r="C30" s="91">
        <v>9679</v>
      </c>
      <c r="D30" s="92" t="s">
        <v>149</v>
      </c>
      <c r="E30" s="92">
        <f t="shared" si="0"/>
        <v>1</v>
      </c>
      <c r="F30" s="155" t="s">
        <v>326</v>
      </c>
      <c r="G30" s="99">
        <v>17833</v>
      </c>
      <c r="H30" s="100">
        <v>0</v>
      </c>
      <c r="I30" s="100">
        <v>10</v>
      </c>
      <c r="J30" s="66">
        <v>0</v>
      </c>
      <c r="K30" s="66">
        <v>1000</v>
      </c>
      <c r="L30" s="66"/>
      <c r="M30" s="66">
        <v>0</v>
      </c>
      <c r="N30" s="66">
        <v>11019</v>
      </c>
      <c r="O30" s="66"/>
      <c r="P30" s="66"/>
      <c r="Q30" s="53">
        <f t="shared" si="1"/>
        <v>29862</v>
      </c>
      <c r="R30" s="10"/>
      <c r="S30" s="66">
        <v>27352</v>
      </c>
      <c r="T30" s="66">
        <v>0</v>
      </c>
      <c r="U30" s="66">
        <v>0</v>
      </c>
      <c r="V30" s="66">
        <v>883</v>
      </c>
      <c r="W30" s="66">
        <v>1036</v>
      </c>
      <c r="X30" s="66">
        <v>3937</v>
      </c>
      <c r="Y30" s="66">
        <v>2594</v>
      </c>
      <c r="Z30" s="66">
        <v>0</v>
      </c>
      <c r="AA30" s="66">
        <v>685</v>
      </c>
      <c r="AB30" s="48">
        <f t="shared" si="2"/>
        <v>36487</v>
      </c>
      <c r="AC30" s="46">
        <f t="shared" si="3"/>
        <v>-6625</v>
      </c>
      <c r="AD30" s="41"/>
      <c r="AE30" s="66">
        <v>337000</v>
      </c>
      <c r="AF30" s="66">
        <v>47500</v>
      </c>
      <c r="AG30" s="66">
        <v>515697</v>
      </c>
      <c r="AH30" s="66">
        <v>1106994</v>
      </c>
      <c r="AI30" s="53">
        <f t="shared" si="4"/>
        <v>2007191</v>
      </c>
      <c r="AJ30" s="66">
        <v>0</v>
      </c>
      <c r="AK30" s="53">
        <f t="shared" si="5"/>
        <v>2007191</v>
      </c>
      <c r="AL30" s="41"/>
      <c r="AM30" s="89"/>
      <c r="AN30" s="41"/>
    </row>
    <row r="31" spans="1:40" ht="15.75" customHeight="1">
      <c r="A31" s="4">
        <f t="shared" si="6"/>
        <v>27</v>
      </c>
      <c r="B31" s="91" t="s">
        <v>313</v>
      </c>
      <c r="C31" s="91">
        <v>9714</v>
      </c>
      <c r="D31" s="92" t="s">
        <v>166</v>
      </c>
      <c r="E31" s="92">
        <f t="shared" si="0"/>
        <v>1</v>
      </c>
      <c r="F31" s="155" t="s">
        <v>326</v>
      </c>
      <c r="G31" s="99">
        <v>18865</v>
      </c>
      <c r="H31" s="100">
        <v>410</v>
      </c>
      <c r="I31" s="100">
        <v>0</v>
      </c>
      <c r="J31" s="66">
        <v>0</v>
      </c>
      <c r="K31" s="66">
        <v>0</v>
      </c>
      <c r="L31" s="66">
        <v>0</v>
      </c>
      <c r="M31" s="66">
        <v>0</v>
      </c>
      <c r="N31" s="66">
        <v>7697</v>
      </c>
      <c r="O31" s="66">
        <v>3729</v>
      </c>
      <c r="P31" s="66">
        <v>2088</v>
      </c>
      <c r="Q31" s="53">
        <f t="shared" si="1"/>
        <v>32789</v>
      </c>
      <c r="R31" s="10"/>
      <c r="S31" s="66">
        <v>0</v>
      </c>
      <c r="T31" s="66">
        <v>0</v>
      </c>
      <c r="U31" s="66">
        <v>12670</v>
      </c>
      <c r="V31" s="66">
        <v>45</v>
      </c>
      <c r="W31" s="66">
        <v>13414</v>
      </c>
      <c r="X31" s="66">
        <v>5517</v>
      </c>
      <c r="Y31" s="66">
        <v>1332</v>
      </c>
      <c r="Z31" s="66">
        <v>0</v>
      </c>
      <c r="AA31" s="66">
        <v>0</v>
      </c>
      <c r="AB31" s="48">
        <f t="shared" si="2"/>
        <v>32978</v>
      </c>
      <c r="AC31" s="46">
        <f t="shared" si="3"/>
        <v>-189</v>
      </c>
      <c r="AD31" s="41"/>
      <c r="AE31" s="66">
        <v>700000</v>
      </c>
      <c r="AF31" s="66">
        <v>0</v>
      </c>
      <c r="AG31" s="66">
        <v>152771</v>
      </c>
      <c r="AH31" s="66">
        <v>0</v>
      </c>
      <c r="AI31" s="53">
        <f t="shared" si="4"/>
        <v>852771</v>
      </c>
      <c r="AJ31" s="66">
        <v>0</v>
      </c>
      <c r="AK31" s="53">
        <f t="shared" si="5"/>
        <v>852771</v>
      </c>
      <c r="AL31" s="41"/>
      <c r="AM31" s="89"/>
      <c r="AN31" s="41"/>
    </row>
    <row r="32" spans="1:40" ht="15.75" customHeight="1">
      <c r="A32" s="4">
        <f t="shared" si="6"/>
        <v>28</v>
      </c>
      <c r="B32" s="91" t="s">
        <v>313</v>
      </c>
      <c r="C32" s="91">
        <v>9686</v>
      </c>
      <c r="D32" s="92" t="s">
        <v>294</v>
      </c>
      <c r="E32" s="92">
        <f t="shared" si="0"/>
        <v>1</v>
      </c>
      <c r="F32" s="155" t="s">
        <v>326</v>
      </c>
      <c r="G32" s="99">
        <v>89876</v>
      </c>
      <c r="H32" s="100">
        <v>0</v>
      </c>
      <c r="I32" s="100">
        <v>0</v>
      </c>
      <c r="J32" s="66">
        <v>0</v>
      </c>
      <c r="K32" s="66">
        <v>0</v>
      </c>
      <c r="L32" s="66">
        <v>0</v>
      </c>
      <c r="M32" s="66">
        <v>11218</v>
      </c>
      <c r="N32" s="66">
        <v>25140</v>
      </c>
      <c r="O32" s="66">
        <v>6214</v>
      </c>
      <c r="P32" s="66">
        <v>47358</v>
      </c>
      <c r="Q32" s="53">
        <f t="shared" si="1"/>
        <v>179806</v>
      </c>
      <c r="R32" s="10"/>
      <c r="S32" s="66">
        <v>53578</v>
      </c>
      <c r="T32" s="66">
        <v>18200</v>
      </c>
      <c r="U32" s="66">
        <v>3417</v>
      </c>
      <c r="V32" s="66">
        <v>25074</v>
      </c>
      <c r="W32" s="66">
        <v>45483</v>
      </c>
      <c r="X32" s="66">
        <v>18258</v>
      </c>
      <c r="Y32" s="66">
        <v>6750</v>
      </c>
      <c r="Z32" s="66">
        <v>3362</v>
      </c>
      <c r="AA32" s="66">
        <v>2157</v>
      </c>
      <c r="AB32" s="48">
        <f t="shared" si="2"/>
        <v>176279</v>
      </c>
      <c r="AC32" s="46">
        <f t="shared" si="3"/>
        <v>3527</v>
      </c>
      <c r="AD32" s="41"/>
      <c r="AE32" s="66">
        <v>1380000</v>
      </c>
      <c r="AF32" s="66">
        <v>0</v>
      </c>
      <c r="AG32" s="66">
        <v>550465</v>
      </c>
      <c r="AH32" s="66">
        <v>0</v>
      </c>
      <c r="AI32" s="53">
        <f t="shared" si="4"/>
        <v>1930465</v>
      </c>
      <c r="AJ32" s="66">
        <v>0</v>
      </c>
      <c r="AK32" s="53">
        <f t="shared" si="5"/>
        <v>1930465</v>
      </c>
      <c r="AL32" s="41"/>
      <c r="AM32" s="89"/>
      <c r="AN32" s="41"/>
    </row>
    <row r="33" spans="1:40" ht="15.75" customHeight="1">
      <c r="A33" s="4">
        <f t="shared" si="6"/>
        <v>29</v>
      </c>
      <c r="B33" s="91" t="s">
        <v>313</v>
      </c>
      <c r="C33" s="91">
        <v>9687</v>
      </c>
      <c r="D33" s="92" t="s">
        <v>159</v>
      </c>
      <c r="E33" s="92">
        <f t="shared" si="0"/>
      </c>
      <c r="F33" s="155" t="s">
        <v>327</v>
      </c>
      <c r="G33" s="99">
        <v>56718</v>
      </c>
      <c r="H33" s="100">
        <v>0</v>
      </c>
      <c r="I33" s="100">
        <v>0</v>
      </c>
      <c r="J33" s="66">
        <v>72851</v>
      </c>
      <c r="K33" s="66">
        <v>0</v>
      </c>
      <c r="L33" s="66">
        <v>2000</v>
      </c>
      <c r="M33" s="66">
        <v>64622</v>
      </c>
      <c r="N33" s="66">
        <v>6857</v>
      </c>
      <c r="O33" s="66">
        <v>0</v>
      </c>
      <c r="P33" s="66">
        <v>1050</v>
      </c>
      <c r="Q33" s="53">
        <f t="shared" si="1"/>
        <v>204098</v>
      </c>
      <c r="R33" s="10"/>
      <c r="S33" s="66">
        <v>66860</v>
      </c>
      <c r="T33" s="66">
        <v>0</v>
      </c>
      <c r="U33" s="66">
        <v>0</v>
      </c>
      <c r="V33" s="66">
        <v>15991</v>
      </c>
      <c r="W33" s="66">
        <v>23154</v>
      </c>
      <c r="X33" s="66">
        <v>11073</v>
      </c>
      <c r="Y33" s="66">
        <v>1200</v>
      </c>
      <c r="Z33" s="66">
        <v>0</v>
      </c>
      <c r="AA33" s="66">
        <v>6238</v>
      </c>
      <c r="AB33" s="48">
        <f t="shared" si="2"/>
        <v>124516</v>
      </c>
      <c r="AC33" s="46">
        <f t="shared" si="3"/>
        <v>79582</v>
      </c>
      <c r="AD33" s="41"/>
      <c r="AE33" s="66">
        <v>0</v>
      </c>
      <c r="AF33" s="66">
        <v>0</v>
      </c>
      <c r="AG33" s="66">
        <v>0</v>
      </c>
      <c r="AH33" s="66">
        <v>0</v>
      </c>
      <c r="AI33" s="53">
        <f t="shared" si="4"/>
        <v>0</v>
      </c>
      <c r="AJ33" s="66">
        <v>0</v>
      </c>
      <c r="AK33" s="53">
        <f t="shared" si="5"/>
        <v>0</v>
      </c>
      <c r="AL33" s="41"/>
      <c r="AM33" s="89"/>
      <c r="AN33" s="41"/>
    </row>
    <row r="34" spans="1:40" ht="15.75" customHeight="1">
      <c r="A34" s="4">
        <f t="shared" si="6"/>
        <v>30</v>
      </c>
      <c r="B34" s="91" t="s">
        <v>313</v>
      </c>
      <c r="C34" s="91">
        <v>9645</v>
      </c>
      <c r="D34" s="92" t="s">
        <v>143</v>
      </c>
      <c r="E34" s="92">
        <f t="shared" si="0"/>
        <v>1</v>
      </c>
      <c r="F34" s="155" t="s">
        <v>326</v>
      </c>
      <c r="G34" s="99">
        <v>47070</v>
      </c>
      <c r="H34" s="100"/>
      <c r="I34" s="100">
        <v>2209</v>
      </c>
      <c r="J34" s="66">
        <v>0</v>
      </c>
      <c r="K34" s="66">
        <v>1236</v>
      </c>
      <c r="L34" s="66"/>
      <c r="M34" s="66">
        <v>6784</v>
      </c>
      <c r="N34" s="66">
        <v>19809</v>
      </c>
      <c r="O34" s="66">
        <v>13550</v>
      </c>
      <c r="P34" s="66">
        <v>0</v>
      </c>
      <c r="Q34" s="53">
        <f t="shared" si="1"/>
        <v>90658</v>
      </c>
      <c r="R34" s="10"/>
      <c r="S34" s="66">
        <v>55676</v>
      </c>
      <c r="T34" s="66">
        <v>18200</v>
      </c>
      <c r="U34" s="66">
        <v>3616</v>
      </c>
      <c r="V34" s="66">
        <v>289</v>
      </c>
      <c r="W34" s="66">
        <v>5128</v>
      </c>
      <c r="X34" s="66">
        <v>14839</v>
      </c>
      <c r="Y34" s="66">
        <v>600</v>
      </c>
      <c r="Z34" s="66">
        <v>1597</v>
      </c>
      <c r="AA34" s="66">
        <v>0</v>
      </c>
      <c r="AB34" s="48">
        <f t="shared" si="2"/>
        <v>99945</v>
      </c>
      <c r="AC34" s="46">
        <f t="shared" si="3"/>
        <v>-9287</v>
      </c>
      <c r="AD34" s="41"/>
      <c r="AE34" s="66">
        <v>955000</v>
      </c>
      <c r="AF34" s="66">
        <v>109910</v>
      </c>
      <c r="AG34" s="66">
        <v>410268</v>
      </c>
      <c r="AH34" s="66">
        <v>1180</v>
      </c>
      <c r="AI34" s="53">
        <f t="shared" si="4"/>
        <v>1476358</v>
      </c>
      <c r="AJ34" s="66">
        <v>3178</v>
      </c>
      <c r="AK34" s="53">
        <f t="shared" si="5"/>
        <v>1473180</v>
      </c>
      <c r="AL34" s="41"/>
      <c r="AM34" s="89"/>
      <c r="AN34" s="41"/>
    </row>
    <row r="35" spans="1:40" ht="15.75" customHeight="1">
      <c r="A35" s="4">
        <f t="shared" si="6"/>
        <v>31</v>
      </c>
      <c r="B35" s="91" t="s">
        <v>313</v>
      </c>
      <c r="C35" s="91">
        <v>9690</v>
      </c>
      <c r="D35" s="92" t="s">
        <v>163</v>
      </c>
      <c r="E35" s="92">
        <f t="shared" si="0"/>
        <v>1</v>
      </c>
      <c r="F35" s="155" t="s">
        <v>326</v>
      </c>
      <c r="G35" s="99">
        <v>34376</v>
      </c>
      <c r="H35" s="100"/>
      <c r="I35" s="100">
        <v>594</v>
      </c>
      <c r="J35" s="66"/>
      <c r="K35" s="66">
        <v>1146</v>
      </c>
      <c r="L35" s="66"/>
      <c r="M35" s="66">
        <v>7260</v>
      </c>
      <c r="N35" s="66">
        <v>20682</v>
      </c>
      <c r="O35" s="66">
        <v>4545</v>
      </c>
      <c r="P35" s="66">
        <v>942</v>
      </c>
      <c r="Q35" s="53">
        <f t="shared" si="1"/>
        <v>69545</v>
      </c>
      <c r="R35" s="10"/>
      <c r="S35" s="66">
        <v>31969</v>
      </c>
      <c r="T35" s="66">
        <v>10697</v>
      </c>
      <c r="U35" s="66">
        <v>4290</v>
      </c>
      <c r="V35" s="66">
        <v>2138</v>
      </c>
      <c r="W35" s="66">
        <v>8398</v>
      </c>
      <c r="X35" s="66">
        <v>8736</v>
      </c>
      <c r="Y35" s="66">
        <v>500</v>
      </c>
      <c r="Z35" s="66">
        <v>594</v>
      </c>
      <c r="AA35" s="66">
        <v>4075</v>
      </c>
      <c r="AB35" s="48">
        <f t="shared" si="2"/>
        <v>71397</v>
      </c>
      <c r="AC35" s="46">
        <f t="shared" si="3"/>
        <v>-1852</v>
      </c>
      <c r="AD35" s="41"/>
      <c r="AE35" s="66">
        <v>1140000</v>
      </c>
      <c r="AF35" s="66">
        <v>125000</v>
      </c>
      <c r="AG35" s="66">
        <v>389641</v>
      </c>
      <c r="AH35" s="66">
        <v>0</v>
      </c>
      <c r="AI35" s="53">
        <f t="shared" si="4"/>
        <v>1654641</v>
      </c>
      <c r="AJ35" s="66">
        <v>0</v>
      </c>
      <c r="AK35" s="53">
        <f t="shared" si="5"/>
        <v>1654641</v>
      </c>
      <c r="AL35" s="41"/>
      <c r="AM35" s="89"/>
      <c r="AN35" s="41"/>
    </row>
    <row r="36" spans="1:40" ht="15.75" customHeight="1">
      <c r="A36" s="4">
        <f t="shared" si="6"/>
        <v>32</v>
      </c>
      <c r="B36" s="91" t="s">
        <v>313</v>
      </c>
      <c r="C36" s="91">
        <v>9666</v>
      </c>
      <c r="D36" s="92" t="s">
        <v>164</v>
      </c>
      <c r="E36" s="92">
        <f t="shared" si="0"/>
      </c>
      <c r="F36" s="155" t="s">
        <v>327</v>
      </c>
      <c r="G36" s="99">
        <v>14401</v>
      </c>
      <c r="H36" s="100">
        <v>49506</v>
      </c>
      <c r="I36" s="100">
        <v>0</v>
      </c>
      <c r="J36" s="66">
        <v>0</v>
      </c>
      <c r="K36" s="66">
        <v>-20000</v>
      </c>
      <c r="L36" s="66">
        <v>0</v>
      </c>
      <c r="M36" s="66">
        <v>83577</v>
      </c>
      <c r="N36" s="66">
        <v>1534</v>
      </c>
      <c r="O36" s="66">
        <v>0</v>
      </c>
      <c r="P36" s="66">
        <v>0</v>
      </c>
      <c r="Q36" s="53">
        <f t="shared" si="1"/>
        <v>129018</v>
      </c>
      <c r="R36" s="10"/>
      <c r="S36" s="66">
        <v>24336</v>
      </c>
      <c r="T36" s="66">
        <v>0</v>
      </c>
      <c r="U36" s="66">
        <v>0</v>
      </c>
      <c r="V36" s="66">
        <v>35614</v>
      </c>
      <c r="W36" s="66">
        <v>27035</v>
      </c>
      <c r="X36" s="66">
        <v>37435</v>
      </c>
      <c r="Y36" s="66">
        <v>33601</v>
      </c>
      <c r="Z36" s="66">
        <v>0</v>
      </c>
      <c r="AA36" s="66">
        <v>0</v>
      </c>
      <c r="AB36" s="48">
        <f t="shared" si="2"/>
        <v>158021</v>
      </c>
      <c r="AC36" s="46">
        <f t="shared" si="3"/>
        <v>-29003</v>
      </c>
      <c r="AD36" s="41"/>
      <c r="AE36" s="66">
        <v>0</v>
      </c>
      <c r="AF36" s="66">
        <v>23065</v>
      </c>
      <c r="AG36" s="66">
        <v>5662426</v>
      </c>
      <c r="AH36" s="66">
        <v>20078</v>
      </c>
      <c r="AI36" s="53">
        <f t="shared" si="4"/>
        <v>5705569</v>
      </c>
      <c r="AJ36" s="66">
        <v>8387</v>
      </c>
      <c r="AK36" s="53">
        <f t="shared" si="5"/>
        <v>5697182</v>
      </c>
      <c r="AL36" s="41"/>
      <c r="AM36" s="89"/>
      <c r="AN36" s="41"/>
    </row>
    <row r="37" spans="1:40" ht="15.75" customHeight="1">
      <c r="A37" s="4">
        <f t="shared" si="6"/>
        <v>33</v>
      </c>
      <c r="B37" s="91" t="s">
        <v>313</v>
      </c>
      <c r="C37" s="91">
        <v>9692</v>
      </c>
      <c r="D37" s="92" t="s">
        <v>150</v>
      </c>
      <c r="E37" s="92">
        <f t="shared" si="0"/>
        <v>1</v>
      </c>
      <c r="F37" s="155" t="s">
        <v>326</v>
      </c>
      <c r="G37" s="99">
        <v>66363</v>
      </c>
      <c r="H37" s="100">
        <v>507</v>
      </c>
      <c r="I37" s="100">
        <v>779</v>
      </c>
      <c r="J37" s="66">
        <v>29641</v>
      </c>
      <c r="K37" s="66"/>
      <c r="L37" s="66">
        <v>125302</v>
      </c>
      <c r="M37" s="66"/>
      <c r="N37" s="66">
        <v>41377</v>
      </c>
      <c r="O37" s="66">
        <v>7585</v>
      </c>
      <c r="P37" s="66"/>
      <c r="Q37" s="53">
        <f t="shared" si="1"/>
        <v>271554</v>
      </c>
      <c r="R37" s="10"/>
      <c r="S37" s="66">
        <v>51853</v>
      </c>
      <c r="T37" s="66">
        <v>3822</v>
      </c>
      <c r="U37" s="66">
        <v>637</v>
      </c>
      <c r="V37" s="66">
        <v>11626</v>
      </c>
      <c r="W37" s="66">
        <v>44725</v>
      </c>
      <c r="X37" s="66">
        <v>8357</v>
      </c>
      <c r="Y37" s="66">
        <v>702</v>
      </c>
      <c r="Z37" s="66">
        <v>584</v>
      </c>
      <c r="AA37" s="66">
        <v>0</v>
      </c>
      <c r="AB37" s="48">
        <f t="shared" si="2"/>
        <v>122306</v>
      </c>
      <c r="AC37" s="46">
        <f t="shared" si="3"/>
        <v>149248</v>
      </c>
      <c r="AD37" s="41"/>
      <c r="AE37" s="66">
        <v>1440000</v>
      </c>
      <c r="AF37" s="66">
        <v>5378</v>
      </c>
      <c r="AG37" s="66">
        <v>424743</v>
      </c>
      <c r="AH37" s="66">
        <v>840</v>
      </c>
      <c r="AI37" s="53">
        <f t="shared" si="4"/>
        <v>1870961</v>
      </c>
      <c r="AJ37" s="66">
        <v>0</v>
      </c>
      <c r="AK37" s="53">
        <f t="shared" si="5"/>
        <v>1870961</v>
      </c>
      <c r="AL37" s="41"/>
      <c r="AM37" s="89"/>
      <c r="AN37" s="41"/>
    </row>
    <row r="38" spans="1:40" ht="15.75" customHeight="1">
      <c r="A38" s="4">
        <f t="shared" si="6"/>
        <v>34</v>
      </c>
      <c r="B38" s="91" t="s">
        <v>313</v>
      </c>
      <c r="C38" s="91">
        <v>9646</v>
      </c>
      <c r="D38" s="92" t="s">
        <v>144</v>
      </c>
      <c r="E38" s="92">
        <f t="shared" si="0"/>
        <v>1</v>
      </c>
      <c r="F38" s="155" t="s">
        <v>326</v>
      </c>
      <c r="G38" s="99">
        <v>46547</v>
      </c>
      <c r="H38" s="100"/>
      <c r="I38" s="100">
        <v>1328</v>
      </c>
      <c r="J38" s="66">
        <v>0</v>
      </c>
      <c r="K38" s="66">
        <v>70</v>
      </c>
      <c r="L38" s="66"/>
      <c r="M38" s="66">
        <v>23322</v>
      </c>
      <c r="N38" s="66">
        <v>3436</v>
      </c>
      <c r="O38" s="66">
        <v>8494</v>
      </c>
      <c r="P38" s="66">
        <v>969</v>
      </c>
      <c r="Q38" s="53">
        <f t="shared" si="1"/>
        <v>84166</v>
      </c>
      <c r="R38" s="10"/>
      <c r="S38" s="66">
        <v>246</v>
      </c>
      <c r="T38" s="66"/>
      <c r="U38" s="66"/>
      <c r="V38" s="66">
        <v>2300</v>
      </c>
      <c r="W38" s="66">
        <v>1476</v>
      </c>
      <c r="X38" s="66">
        <v>36311</v>
      </c>
      <c r="Y38" s="66">
        <v>200</v>
      </c>
      <c r="Z38" s="66">
        <v>1413</v>
      </c>
      <c r="AA38" s="66">
        <v>11384</v>
      </c>
      <c r="AB38" s="48">
        <f t="shared" si="2"/>
        <v>53330</v>
      </c>
      <c r="AC38" s="46">
        <f t="shared" si="3"/>
        <v>30836</v>
      </c>
      <c r="AD38" s="41"/>
      <c r="AE38" s="66">
        <v>1030000</v>
      </c>
      <c r="AF38" s="66">
        <v>31969</v>
      </c>
      <c r="AG38" s="66">
        <v>134193</v>
      </c>
      <c r="AH38" s="66">
        <v>1212</v>
      </c>
      <c r="AI38" s="53">
        <f t="shared" si="4"/>
        <v>1197374</v>
      </c>
      <c r="AJ38" s="66">
        <v>6940</v>
      </c>
      <c r="AK38" s="53">
        <f t="shared" si="5"/>
        <v>1190434</v>
      </c>
      <c r="AL38" s="41"/>
      <c r="AM38" s="89"/>
      <c r="AN38" s="41"/>
    </row>
    <row r="39" spans="1:40" ht="15.75" customHeight="1">
      <c r="A39" s="4">
        <f t="shared" si="6"/>
        <v>35</v>
      </c>
      <c r="B39" s="91" t="s">
        <v>313</v>
      </c>
      <c r="C39" s="91">
        <v>9647</v>
      </c>
      <c r="D39" s="92" t="s">
        <v>146</v>
      </c>
      <c r="E39" s="92">
        <f t="shared" si="0"/>
      </c>
      <c r="F39" s="155" t="s">
        <v>327</v>
      </c>
      <c r="G39" s="99">
        <v>31281</v>
      </c>
      <c r="H39" s="100">
        <v>0</v>
      </c>
      <c r="I39" s="100">
        <v>211</v>
      </c>
      <c r="J39" s="66">
        <v>0</v>
      </c>
      <c r="K39" s="66">
        <v>0</v>
      </c>
      <c r="L39" s="66">
        <v>0</v>
      </c>
      <c r="M39" s="66">
        <v>21581</v>
      </c>
      <c r="N39" s="66">
        <v>32429</v>
      </c>
      <c r="O39" s="66">
        <v>0</v>
      </c>
      <c r="P39" s="66">
        <v>0</v>
      </c>
      <c r="Q39" s="53">
        <f t="shared" si="1"/>
        <v>85502</v>
      </c>
      <c r="R39" s="10"/>
      <c r="S39" s="66">
        <v>0</v>
      </c>
      <c r="T39" s="66">
        <v>0</v>
      </c>
      <c r="U39" s="66">
        <v>8901</v>
      </c>
      <c r="V39" s="66">
        <v>11809</v>
      </c>
      <c r="W39" s="66">
        <v>11782</v>
      </c>
      <c r="X39" s="66">
        <v>7327</v>
      </c>
      <c r="Y39" s="66">
        <v>3956</v>
      </c>
      <c r="Z39" s="66">
        <v>0</v>
      </c>
      <c r="AA39" s="66">
        <v>0</v>
      </c>
      <c r="AB39" s="48">
        <f t="shared" si="2"/>
        <v>43775</v>
      </c>
      <c r="AC39" s="46">
        <f t="shared" si="3"/>
        <v>41727</v>
      </c>
      <c r="AD39" s="41"/>
      <c r="AE39" s="66">
        <v>1682000</v>
      </c>
      <c r="AF39" s="66">
        <v>0</v>
      </c>
      <c r="AG39" s="66">
        <v>768933</v>
      </c>
      <c r="AH39" s="66">
        <v>1534</v>
      </c>
      <c r="AI39" s="53">
        <f t="shared" si="4"/>
        <v>2452467</v>
      </c>
      <c r="AJ39" s="66">
        <v>0</v>
      </c>
      <c r="AK39" s="53">
        <f t="shared" si="5"/>
        <v>2452467</v>
      </c>
      <c r="AL39" s="41"/>
      <c r="AM39" s="89"/>
      <c r="AN39" s="41"/>
    </row>
    <row r="40" spans="1:40" ht="15.75" customHeight="1">
      <c r="A40" s="4">
        <f t="shared" si="6"/>
        <v>36</v>
      </c>
      <c r="B40" s="91" t="s">
        <v>313</v>
      </c>
      <c r="C40" s="91">
        <v>9648</v>
      </c>
      <c r="D40" s="92" t="s">
        <v>145</v>
      </c>
      <c r="E40" s="92">
        <f t="shared" si="0"/>
      </c>
      <c r="F40" s="155" t="s">
        <v>327</v>
      </c>
      <c r="G40" s="99">
        <v>26161</v>
      </c>
      <c r="H40" s="100">
        <v>0</v>
      </c>
      <c r="I40" s="100">
        <v>0</v>
      </c>
      <c r="J40" s="66">
        <v>0</v>
      </c>
      <c r="K40" s="66">
        <v>0</v>
      </c>
      <c r="L40" s="66">
        <v>0</v>
      </c>
      <c r="M40" s="66">
        <v>13250</v>
      </c>
      <c r="N40" s="66">
        <v>3380</v>
      </c>
      <c r="O40" s="66">
        <v>587</v>
      </c>
      <c r="P40" s="66">
        <v>3566</v>
      </c>
      <c r="Q40" s="53">
        <f t="shared" si="1"/>
        <v>46944</v>
      </c>
      <c r="R40" s="83"/>
      <c r="S40" s="66">
        <v>22974</v>
      </c>
      <c r="T40" s="66">
        <v>0</v>
      </c>
      <c r="U40" s="66">
        <v>0</v>
      </c>
      <c r="V40" s="66">
        <v>900</v>
      </c>
      <c r="W40" s="66">
        <v>10161</v>
      </c>
      <c r="X40" s="66">
        <v>3998</v>
      </c>
      <c r="Y40" s="66">
        <v>0</v>
      </c>
      <c r="Z40" s="66">
        <v>0</v>
      </c>
      <c r="AA40" s="66">
        <v>10320</v>
      </c>
      <c r="AB40" s="48">
        <f t="shared" si="2"/>
        <v>48353</v>
      </c>
      <c r="AC40" s="46">
        <f t="shared" si="3"/>
        <v>-1409</v>
      </c>
      <c r="AD40" s="41"/>
      <c r="AE40" s="66">
        <v>877187</v>
      </c>
      <c r="AF40" s="66">
        <v>0</v>
      </c>
      <c r="AG40" s="66">
        <v>77580</v>
      </c>
      <c r="AH40" s="66">
        <v>0</v>
      </c>
      <c r="AI40" s="53">
        <f t="shared" si="4"/>
        <v>954767</v>
      </c>
      <c r="AJ40" s="66">
        <v>0</v>
      </c>
      <c r="AK40" s="53">
        <f t="shared" si="5"/>
        <v>954767</v>
      </c>
      <c r="AL40" s="41"/>
      <c r="AM40" s="89"/>
      <c r="AN40" s="41"/>
    </row>
    <row r="41" spans="1:40" ht="15.75" customHeight="1">
      <c r="A41" s="4">
        <f t="shared" si="6"/>
        <v>37</v>
      </c>
      <c r="B41" s="91" t="s">
        <v>313</v>
      </c>
      <c r="C41" s="91">
        <v>9743</v>
      </c>
      <c r="D41" s="92" t="s">
        <v>172</v>
      </c>
      <c r="E41" s="92">
        <f t="shared" si="0"/>
        <v>1</v>
      </c>
      <c r="F41" s="155" t="s">
        <v>326</v>
      </c>
      <c r="G41" s="99">
        <v>52851</v>
      </c>
      <c r="H41" s="100">
        <v>0</v>
      </c>
      <c r="I41" s="100">
        <v>1625</v>
      </c>
      <c r="J41" s="66">
        <v>6000</v>
      </c>
      <c r="K41" s="66">
        <v>0</v>
      </c>
      <c r="L41" s="66"/>
      <c r="M41" s="66">
        <v>15066</v>
      </c>
      <c r="N41" s="66">
        <v>24986</v>
      </c>
      <c r="O41" s="66">
        <v>7771</v>
      </c>
      <c r="P41" s="66">
        <v>0</v>
      </c>
      <c r="Q41" s="53">
        <f t="shared" si="1"/>
        <v>108299</v>
      </c>
      <c r="R41" s="10"/>
      <c r="S41" s="66">
        <v>19546</v>
      </c>
      <c r="T41" s="66">
        <v>4300</v>
      </c>
      <c r="U41" s="66">
        <v>4521</v>
      </c>
      <c r="V41" s="66">
        <v>1160</v>
      </c>
      <c r="W41" s="66">
        <v>20514</v>
      </c>
      <c r="X41" s="66">
        <v>10366</v>
      </c>
      <c r="Y41" s="66"/>
      <c r="Z41" s="66">
        <v>1478</v>
      </c>
      <c r="AA41" s="66">
        <v>647</v>
      </c>
      <c r="AB41" s="48">
        <f t="shared" si="2"/>
        <v>62532</v>
      </c>
      <c r="AC41" s="46">
        <f t="shared" si="3"/>
        <v>45767</v>
      </c>
      <c r="AD41" s="41"/>
      <c r="AE41" s="66">
        <v>1395800</v>
      </c>
      <c r="AF41" s="66">
        <v>53676</v>
      </c>
      <c r="AG41" s="66">
        <v>531182</v>
      </c>
      <c r="AH41" s="66">
        <v>0</v>
      </c>
      <c r="AI41" s="53">
        <f t="shared" si="4"/>
        <v>1980658</v>
      </c>
      <c r="AJ41" s="66">
        <v>0</v>
      </c>
      <c r="AK41" s="53">
        <f t="shared" si="5"/>
        <v>1980658</v>
      </c>
      <c r="AL41" s="41"/>
      <c r="AM41" s="89"/>
      <c r="AN41" s="41"/>
    </row>
    <row r="42" spans="1:40" ht="15.75" customHeight="1">
      <c r="A42" s="4">
        <f t="shared" si="6"/>
        <v>38</v>
      </c>
      <c r="B42" s="91" t="s">
        <v>313</v>
      </c>
      <c r="C42" s="91">
        <v>18929</v>
      </c>
      <c r="D42" s="92" t="s">
        <v>338</v>
      </c>
      <c r="E42" s="92">
        <f t="shared" si="0"/>
        <v>1</v>
      </c>
      <c r="F42" s="155" t="s">
        <v>326</v>
      </c>
      <c r="G42" s="99">
        <v>163162</v>
      </c>
      <c r="H42" s="100"/>
      <c r="I42" s="100"/>
      <c r="J42" s="66"/>
      <c r="K42" s="66"/>
      <c r="L42" s="66"/>
      <c r="M42" s="66">
        <v>17423</v>
      </c>
      <c r="N42" s="66">
        <v>4077</v>
      </c>
      <c r="O42" s="66">
        <v>14129</v>
      </c>
      <c r="P42" s="66">
        <v>5489</v>
      </c>
      <c r="Q42" s="53">
        <f t="shared" si="1"/>
        <v>204280</v>
      </c>
      <c r="R42" s="10"/>
      <c r="S42" s="66">
        <v>87207</v>
      </c>
      <c r="T42" s="66"/>
      <c r="U42" s="66">
        <v>17603</v>
      </c>
      <c r="V42" s="66">
        <v>21316</v>
      </c>
      <c r="W42" s="66">
        <v>30172</v>
      </c>
      <c r="X42" s="66">
        <v>44754</v>
      </c>
      <c r="Y42" s="66">
        <v>330</v>
      </c>
      <c r="Z42" s="66"/>
      <c r="AA42" s="66"/>
      <c r="AB42" s="48">
        <f t="shared" si="2"/>
        <v>201382</v>
      </c>
      <c r="AC42" s="46">
        <f t="shared" si="3"/>
        <v>2898</v>
      </c>
      <c r="AD42" s="41"/>
      <c r="AE42" s="66">
        <v>4409000</v>
      </c>
      <c r="AF42" s="66"/>
      <c r="AG42" s="66">
        <v>3768422</v>
      </c>
      <c r="AH42" s="66">
        <v>12224</v>
      </c>
      <c r="AI42" s="53">
        <f t="shared" si="4"/>
        <v>8189646</v>
      </c>
      <c r="AJ42" s="66">
        <v>8839</v>
      </c>
      <c r="AK42" s="53">
        <f t="shared" si="5"/>
        <v>8180807</v>
      </c>
      <c r="AL42" s="41"/>
      <c r="AM42" s="89"/>
      <c r="AN42" s="41"/>
    </row>
    <row r="43" spans="1:40" ht="15.75" customHeight="1">
      <c r="A43" s="4">
        <f t="shared" si="6"/>
        <v>39</v>
      </c>
      <c r="B43" s="91" t="s">
        <v>313</v>
      </c>
      <c r="C43" s="91">
        <v>16724</v>
      </c>
      <c r="D43" s="92" t="s">
        <v>295</v>
      </c>
      <c r="E43" s="92">
        <f t="shared" si="0"/>
        <v>1</v>
      </c>
      <c r="F43" s="155" t="s">
        <v>326</v>
      </c>
      <c r="G43" s="99">
        <v>192604</v>
      </c>
      <c r="H43" s="100">
        <v>1033</v>
      </c>
      <c r="I43" s="100">
        <v>7252</v>
      </c>
      <c r="J43" s="66">
        <v>0</v>
      </c>
      <c r="K43" s="66">
        <v>0</v>
      </c>
      <c r="L43" s="66">
        <v>34711</v>
      </c>
      <c r="M43" s="66">
        <v>51997</v>
      </c>
      <c r="N43" s="66">
        <v>109647</v>
      </c>
      <c r="O43" s="66">
        <v>25351</v>
      </c>
      <c r="P43" s="66">
        <v>0</v>
      </c>
      <c r="Q43" s="53">
        <f t="shared" si="1"/>
        <v>422595</v>
      </c>
      <c r="R43" s="10"/>
      <c r="S43" s="66">
        <v>199992</v>
      </c>
      <c r="T43" s="66">
        <v>24090</v>
      </c>
      <c r="U43" s="66">
        <v>4222</v>
      </c>
      <c r="V43" s="66">
        <v>43804</v>
      </c>
      <c r="W43" s="66">
        <v>180012</v>
      </c>
      <c r="X43" s="66">
        <v>71474</v>
      </c>
      <c r="Y43" s="66">
        <v>5351</v>
      </c>
      <c r="Z43" s="66">
        <v>1781</v>
      </c>
      <c r="AA43" s="66">
        <v>0</v>
      </c>
      <c r="AB43" s="48">
        <f t="shared" si="2"/>
        <v>530726</v>
      </c>
      <c r="AC43" s="46">
        <f t="shared" si="3"/>
        <v>-108131</v>
      </c>
      <c r="AD43" s="41"/>
      <c r="AE43" s="66">
        <v>2470721</v>
      </c>
      <c r="AF43" s="66">
        <v>0</v>
      </c>
      <c r="AG43" s="66">
        <v>3247788</v>
      </c>
      <c r="AH43" s="66">
        <v>10769</v>
      </c>
      <c r="AI43" s="53">
        <f t="shared" si="4"/>
        <v>5729278</v>
      </c>
      <c r="AJ43" s="66">
        <v>13709</v>
      </c>
      <c r="AK43" s="53">
        <f t="shared" si="5"/>
        <v>5715569</v>
      </c>
      <c r="AL43" s="41"/>
      <c r="AM43" s="89"/>
      <c r="AN43" s="41"/>
    </row>
    <row r="44" spans="1:40" ht="15.75" customHeight="1">
      <c r="A44" s="4">
        <f t="shared" si="6"/>
        <v>40</v>
      </c>
      <c r="B44" s="91" t="s">
        <v>313</v>
      </c>
      <c r="C44" s="91">
        <v>9696</v>
      </c>
      <c r="D44" s="92" t="s">
        <v>151</v>
      </c>
      <c r="E44" s="92">
        <f t="shared" si="0"/>
        <v>1</v>
      </c>
      <c r="F44" s="155" t="s">
        <v>326</v>
      </c>
      <c r="G44" s="99">
        <v>7579</v>
      </c>
      <c r="H44" s="100"/>
      <c r="I44" s="100">
        <v>82</v>
      </c>
      <c r="J44" s="66">
        <v>0</v>
      </c>
      <c r="K44" s="66">
        <v>0</v>
      </c>
      <c r="L44" s="66">
        <v>0</v>
      </c>
      <c r="M44" s="66">
        <v>290</v>
      </c>
      <c r="N44" s="66">
        <v>12631</v>
      </c>
      <c r="O44" s="66"/>
      <c r="P44" s="66"/>
      <c r="Q44" s="53">
        <f t="shared" si="1"/>
        <v>20582</v>
      </c>
      <c r="R44" s="10"/>
      <c r="S44" s="66">
        <v>19200</v>
      </c>
      <c r="T44" s="66">
        <v>0</v>
      </c>
      <c r="U44" s="66">
        <v>0</v>
      </c>
      <c r="V44" s="66">
        <v>0</v>
      </c>
      <c r="W44" s="66">
        <v>7799</v>
      </c>
      <c r="X44" s="66">
        <v>2216</v>
      </c>
      <c r="Y44" s="66">
        <v>0</v>
      </c>
      <c r="Z44" s="66">
        <v>82</v>
      </c>
      <c r="AA44" s="66">
        <v>1</v>
      </c>
      <c r="AB44" s="48">
        <f t="shared" si="2"/>
        <v>29298</v>
      </c>
      <c r="AC44" s="46">
        <f t="shared" si="3"/>
        <v>-8716</v>
      </c>
      <c r="AD44" s="41"/>
      <c r="AE44" s="66">
        <v>205000</v>
      </c>
      <c r="AF44" s="66">
        <v>2500</v>
      </c>
      <c r="AG44" s="66">
        <v>336971</v>
      </c>
      <c r="AH44" s="66">
        <v>0</v>
      </c>
      <c r="AI44" s="53">
        <f t="shared" si="4"/>
        <v>544471</v>
      </c>
      <c r="AJ44" s="66">
        <v>0</v>
      </c>
      <c r="AK44" s="53">
        <f t="shared" si="5"/>
        <v>544471</v>
      </c>
      <c r="AL44" s="41"/>
      <c r="AM44" s="89"/>
      <c r="AN44" s="41"/>
    </row>
    <row r="45" spans="1:40" ht="15.75" customHeight="1">
      <c r="A45" s="4">
        <f t="shared" si="6"/>
        <v>41</v>
      </c>
      <c r="B45" s="91"/>
      <c r="C45" s="91">
        <v>9750</v>
      </c>
      <c r="D45" s="92" t="s">
        <v>173</v>
      </c>
      <c r="E45" s="92">
        <f t="shared" si="0"/>
        <v>1</v>
      </c>
      <c r="F45" s="155" t="s">
        <v>326</v>
      </c>
      <c r="G45" s="99">
        <v>60400</v>
      </c>
      <c r="H45" s="100">
        <v>0</v>
      </c>
      <c r="I45" s="100">
        <v>848</v>
      </c>
      <c r="J45" s="66">
        <v>0</v>
      </c>
      <c r="K45" s="66">
        <v>2719</v>
      </c>
      <c r="L45" s="66"/>
      <c r="M45" s="66">
        <v>2498</v>
      </c>
      <c r="N45" s="66">
        <v>18601</v>
      </c>
      <c r="O45" s="66">
        <v>4617</v>
      </c>
      <c r="P45" s="66">
        <v>10985</v>
      </c>
      <c r="Q45" s="53">
        <f t="shared" si="1"/>
        <v>100668</v>
      </c>
      <c r="R45" s="10"/>
      <c r="S45" s="66">
        <v>35766</v>
      </c>
      <c r="T45" s="66">
        <v>4550</v>
      </c>
      <c r="U45" s="66">
        <v>71</v>
      </c>
      <c r="V45" s="66">
        <v>864</v>
      </c>
      <c r="W45" s="66">
        <v>17051</v>
      </c>
      <c r="X45" s="66">
        <v>12104</v>
      </c>
      <c r="Y45" s="66">
        <v>250</v>
      </c>
      <c r="Z45" s="66">
        <v>905</v>
      </c>
      <c r="AA45" s="66">
        <v>160</v>
      </c>
      <c r="AB45" s="48">
        <f t="shared" si="2"/>
        <v>71721</v>
      </c>
      <c r="AC45" s="46">
        <f t="shared" si="3"/>
        <v>28947</v>
      </c>
      <c r="AD45" s="41"/>
      <c r="AE45" s="66">
        <v>610000</v>
      </c>
      <c r="AF45" s="66">
        <v>0</v>
      </c>
      <c r="AG45" s="66">
        <v>379765</v>
      </c>
      <c r="AH45" s="66">
        <v>1592</v>
      </c>
      <c r="AI45" s="53">
        <f t="shared" si="4"/>
        <v>991357</v>
      </c>
      <c r="AJ45" s="66">
        <v>6095</v>
      </c>
      <c r="AK45" s="53">
        <f t="shared" si="5"/>
        <v>985262</v>
      </c>
      <c r="AL45" s="41"/>
      <c r="AM45" s="89"/>
      <c r="AN45" s="41"/>
    </row>
    <row r="46" spans="1:39" s="8" customFormat="1" ht="12.75">
      <c r="A46" s="191" t="s">
        <v>332</v>
      </c>
      <c r="B46" s="192"/>
      <c r="C46" s="192"/>
      <c r="D46" s="192"/>
      <c r="E46" s="71" t="e">
        <f>IF(#REF!="y",1,"")</f>
        <v>#REF!</v>
      </c>
      <c r="F46" s="156">
        <f>SUM(E5:E45)</f>
        <v>35</v>
      </c>
      <c r="G46" s="113">
        <f aca="true" t="shared" si="7" ref="G46:Q46">SUM(G5:G45)</f>
        <v>4011563</v>
      </c>
      <c r="H46" s="113">
        <f t="shared" si="7"/>
        <v>69772</v>
      </c>
      <c r="I46" s="113">
        <f t="shared" si="7"/>
        <v>275365</v>
      </c>
      <c r="J46" s="113">
        <f t="shared" si="7"/>
        <v>343176</v>
      </c>
      <c r="K46" s="113">
        <f t="shared" si="7"/>
        <v>72080</v>
      </c>
      <c r="L46" s="113">
        <f t="shared" si="7"/>
        <v>265756</v>
      </c>
      <c r="M46" s="113">
        <f t="shared" si="7"/>
        <v>1040942</v>
      </c>
      <c r="N46" s="113">
        <f t="shared" si="7"/>
        <v>1214781</v>
      </c>
      <c r="O46" s="113">
        <f t="shared" si="7"/>
        <v>301019</v>
      </c>
      <c r="P46" s="113">
        <f t="shared" si="7"/>
        <v>123925</v>
      </c>
      <c r="Q46" s="53">
        <f t="shared" si="7"/>
        <v>7718379</v>
      </c>
      <c r="R46" s="32"/>
      <c r="S46" s="31">
        <f aca="true" t="shared" si="8" ref="S46:AB46">SUM(S5:S45)</f>
        <v>1964186</v>
      </c>
      <c r="T46" s="31">
        <f t="shared" si="8"/>
        <v>293402</v>
      </c>
      <c r="U46" s="31">
        <f t="shared" si="8"/>
        <v>444508</v>
      </c>
      <c r="V46" s="31">
        <f t="shared" si="8"/>
        <v>595010</v>
      </c>
      <c r="W46" s="31">
        <f t="shared" si="8"/>
        <v>1303232</v>
      </c>
      <c r="X46" s="31">
        <f t="shared" si="8"/>
        <v>1240372</v>
      </c>
      <c r="Y46" s="31">
        <f t="shared" si="8"/>
        <v>495051</v>
      </c>
      <c r="Z46" s="31">
        <f t="shared" si="8"/>
        <v>133910</v>
      </c>
      <c r="AA46" s="31">
        <f t="shared" si="8"/>
        <v>238084</v>
      </c>
      <c r="AB46" s="48">
        <f t="shared" si="8"/>
        <v>6707755</v>
      </c>
      <c r="AC46" s="46">
        <f>+Q46-AB46</f>
        <v>1010624</v>
      </c>
      <c r="AD46" s="36"/>
      <c r="AE46" s="31">
        <f aca="true" t="shared" si="9" ref="AE46:AK46">SUM(AE5:AE45)</f>
        <v>66662771</v>
      </c>
      <c r="AF46" s="31">
        <f t="shared" si="9"/>
        <v>3316298</v>
      </c>
      <c r="AG46" s="31">
        <f t="shared" si="9"/>
        <v>28649707</v>
      </c>
      <c r="AH46" s="31">
        <f t="shared" si="9"/>
        <v>1385331</v>
      </c>
      <c r="AI46" s="53">
        <f t="shared" si="9"/>
        <v>100014107</v>
      </c>
      <c r="AJ46" s="31">
        <f t="shared" si="9"/>
        <v>13645896</v>
      </c>
      <c r="AK46" s="53">
        <f t="shared" si="9"/>
        <v>86368211</v>
      </c>
      <c r="AL46" s="82"/>
      <c r="AM46" s="90"/>
    </row>
    <row r="47" spans="1:40" s="8" customFormat="1" ht="12.75">
      <c r="A47" s="191" t="s">
        <v>305</v>
      </c>
      <c r="B47" s="192"/>
      <c r="C47" s="192"/>
      <c r="D47" s="192"/>
      <c r="E47" s="71"/>
      <c r="F47" s="141"/>
      <c r="G47" s="117">
        <v>3689046</v>
      </c>
      <c r="H47" s="117">
        <v>82124</v>
      </c>
      <c r="I47" s="117">
        <v>201303</v>
      </c>
      <c r="J47" s="117">
        <v>5308337</v>
      </c>
      <c r="K47" s="117">
        <v>489514</v>
      </c>
      <c r="L47" s="117">
        <v>144808</v>
      </c>
      <c r="M47" s="117">
        <v>981102</v>
      </c>
      <c r="N47" s="117">
        <v>834699</v>
      </c>
      <c r="O47" s="117">
        <v>301288</v>
      </c>
      <c r="P47" s="117">
        <v>136070</v>
      </c>
      <c r="Q47" s="88">
        <v>12168291</v>
      </c>
      <c r="R47" s="98"/>
      <c r="S47" s="118">
        <v>2066402</v>
      </c>
      <c r="T47" s="117">
        <v>267968</v>
      </c>
      <c r="U47" s="117">
        <v>171049</v>
      </c>
      <c r="V47" s="117">
        <v>916448</v>
      </c>
      <c r="W47" s="117">
        <v>1625757</v>
      </c>
      <c r="X47" s="117">
        <v>1025138</v>
      </c>
      <c r="Y47" s="117">
        <v>315502</v>
      </c>
      <c r="Z47" s="117">
        <v>120975</v>
      </c>
      <c r="AA47" s="117">
        <v>375749</v>
      </c>
      <c r="AB47" s="88">
        <v>6884988</v>
      </c>
      <c r="AC47" s="88">
        <v>5283303</v>
      </c>
      <c r="AD47" s="103"/>
      <c r="AE47" s="118">
        <v>61386583</v>
      </c>
      <c r="AF47" s="118">
        <v>3180518</v>
      </c>
      <c r="AG47" s="118">
        <v>27607082</v>
      </c>
      <c r="AH47" s="118">
        <v>129229</v>
      </c>
      <c r="AI47" s="88">
        <v>92303412</v>
      </c>
      <c r="AJ47" s="117">
        <v>10292832</v>
      </c>
      <c r="AK47" s="88">
        <v>82010580</v>
      </c>
      <c r="AL47" s="82"/>
      <c r="AM47" s="103"/>
      <c r="AN47" s="103"/>
    </row>
    <row r="48" spans="1:38" s="8" customFormat="1" ht="12.75">
      <c r="A48" s="176" t="s">
        <v>333</v>
      </c>
      <c r="B48" s="177"/>
      <c r="C48" s="177"/>
      <c r="D48" s="177"/>
      <c r="E48" s="72"/>
      <c r="F48" s="76"/>
      <c r="G48" s="115">
        <f aca="true" t="shared" si="10" ref="G48:AJ48">+G46/G47</f>
        <v>1.0874255837417044</v>
      </c>
      <c r="H48" s="116">
        <f t="shared" si="10"/>
        <v>0.849593297939701</v>
      </c>
      <c r="I48" s="116">
        <f t="shared" si="10"/>
        <v>1.3679130465020393</v>
      </c>
      <c r="J48" s="42">
        <f t="shared" si="10"/>
        <v>0.06464849537623553</v>
      </c>
      <c r="K48" s="42">
        <f t="shared" si="10"/>
        <v>0.14724808687800553</v>
      </c>
      <c r="L48" s="42">
        <f t="shared" si="10"/>
        <v>1.8352300977846527</v>
      </c>
      <c r="M48" s="42">
        <f t="shared" si="10"/>
        <v>1.0609926388897384</v>
      </c>
      <c r="N48" s="42">
        <f t="shared" si="10"/>
        <v>1.455352168865663</v>
      </c>
      <c r="O48" s="42">
        <f t="shared" si="10"/>
        <v>0.9991071665648814</v>
      </c>
      <c r="P48" s="42">
        <f t="shared" si="10"/>
        <v>0.9107444697582127</v>
      </c>
      <c r="Q48" s="54">
        <f t="shared" si="10"/>
        <v>0.634302631322673</v>
      </c>
      <c r="R48" s="84"/>
      <c r="S48" s="42">
        <f t="shared" si="10"/>
        <v>0.9505343103616818</v>
      </c>
      <c r="T48" s="42">
        <f t="shared" si="10"/>
        <v>1.0949143181275376</v>
      </c>
      <c r="U48" s="42"/>
      <c r="V48" s="42">
        <f t="shared" si="10"/>
        <v>0.6492566954153427</v>
      </c>
      <c r="W48" s="42">
        <f t="shared" si="10"/>
        <v>0.8016154935823743</v>
      </c>
      <c r="X48" s="42">
        <f t="shared" si="10"/>
        <v>1.2099561229805158</v>
      </c>
      <c r="Y48" s="42">
        <f t="shared" si="10"/>
        <v>1.5690898948342642</v>
      </c>
      <c r="Z48" s="42">
        <v>0</v>
      </c>
      <c r="AA48" s="42">
        <f t="shared" si="10"/>
        <v>0.6336251061213736</v>
      </c>
      <c r="AB48" s="85">
        <f>+AB46/AB47</f>
        <v>0.9742580524468597</v>
      </c>
      <c r="AC48" s="85">
        <f>+AC46/AC47*-1</f>
        <v>-0.19128639792190605</v>
      </c>
      <c r="AD48" s="39"/>
      <c r="AE48" s="42">
        <f t="shared" si="10"/>
        <v>1.0859501823061237</v>
      </c>
      <c r="AF48" s="68">
        <f t="shared" si="10"/>
        <v>1.0426911591130752</v>
      </c>
      <c r="AG48" s="42">
        <f t="shared" si="10"/>
        <v>1.0377665774311098</v>
      </c>
      <c r="AH48" s="42">
        <f t="shared" si="10"/>
        <v>10.71996997577943</v>
      </c>
      <c r="AI48" s="54">
        <f>+AI46/AI47</f>
        <v>1.0835364027496621</v>
      </c>
      <c r="AJ48" s="42">
        <f t="shared" si="10"/>
        <v>1.3257669026367087</v>
      </c>
      <c r="AK48" s="54">
        <f>+AK46/AK47</f>
        <v>1.053134985754277</v>
      </c>
      <c r="AL48" s="82"/>
    </row>
    <row r="49" spans="2:30" ht="12.75">
      <c r="B49" s="91"/>
      <c r="C49" s="91"/>
      <c r="D49" s="92"/>
      <c r="E49" s="92"/>
      <c r="F49" s="91"/>
      <c r="G49" s="93"/>
      <c r="U49"/>
      <c r="V49"/>
      <c r="W49"/>
      <c r="X49"/>
      <c r="Y49"/>
      <c r="Z49"/>
      <c r="AA49"/>
      <c r="AD49" s="49"/>
    </row>
    <row r="50" spans="2:27" ht="12.75">
      <c r="B50" s="91"/>
      <c r="C50" s="91"/>
      <c r="D50" s="92"/>
      <c r="E50" s="92"/>
      <c r="F50" s="91"/>
      <c r="G50" s="93"/>
      <c r="U50"/>
      <c r="V50"/>
      <c r="W50"/>
      <c r="X50"/>
      <c r="Y50"/>
      <c r="Z50"/>
      <c r="AA50"/>
    </row>
    <row r="51" spans="2:27" ht="12.75">
      <c r="B51" s="91"/>
      <c r="C51" s="91"/>
      <c r="D51" s="92"/>
      <c r="E51" s="92"/>
      <c r="F51" s="91"/>
      <c r="G51" s="93"/>
      <c r="U51"/>
      <c r="V51" s="101"/>
      <c r="W51"/>
      <c r="X51"/>
      <c r="Y51"/>
      <c r="Z51"/>
      <c r="AA51"/>
    </row>
    <row r="52" spans="2:27" ht="12.75">
      <c r="B52" s="91"/>
      <c r="C52" s="91"/>
      <c r="D52" s="92"/>
      <c r="E52" s="92"/>
      <c r="F52" s="91"/>
      <c r="G52" s="93"/>
      <c r="U52"/>
      <c r="V52" s="101"/>
      <c r="W52"/>
      <c r="X52"/>
      <c r="Y52"/>
      <c r="Z52"/>
      <c r="AA52"/>
    </row>
    <row r="53" spans="2:27" ht="12.75">
      <c r="B53" s="91"/>
      <c r="C53" s="91"/>
      <c r="D53" s="92"/>
      <c r="E53" s="92"/>
      <c r="F53" s="91"/>
      <c r="G53" s="93"/>
      <c r="U53"/>
      <c r="V53" s="101"/>
      <c r="W53"/>
      <c r="X53"/>
      <c r="Y53"/>
      <c r="Z53"/>
      <c r="AA53"/>
    </row>
    <row r="54" spans="2:27" ht="12.75">
      <c r="B54" s="91"/>
      <c r="C54" s="91"/>
      <c r="D54" s="92"/>
      <c r="E54" s="92"/>
      <c r="F54" s="91"/>
      <c r="G54" s="93"/>
      <c r="U54"/>
      <c r="V54"/>
      <c r="W54"/>
      <c r="X54"/>
      <c r="Y54"/>
      <c r="Z54"/>
      <c r="AA54"/>
    </row>
    <row r="55" spans="2:27" ht="12.75">
      <c r="B55" s="91"/>
      <c r="C55" s="91"/>
      <c r="D55" s="92"/>
      <c r="E55" s="92"/>
      <c r="F55" s="91"/>
      <c r="G55" s="93"/>
      <c r="U55"/>
      <c r="V55"/>
      <c r="W55"/>
      <c r="X55"/>
      <c r="Y55"/>
      <c r="Z55"/>
      <c r="AA55"/>
    </row>
    <row r="56" spans="2:27" ht="12.75">
      <c r="B56" s="91"/>
      <c r="C56" s="91"/>
      <c r="D56" s="92"/>
      <c r="E56" s="92"/>
      <c r="F56" s="91"/>
      <c r="G56" s="93"/>
      <c r="U56"/>
      <c r="V56"/>
      <c r="W56"/>
      <c r="X56"/>
      <c r="Y56"/>
      <c r="Z56"/>
      <c r="AA56"/>
    </row>
    <row r="57" spans="2:27" ht="12.75">
      <c r="B57" s="91"/>
      <c r="C57" s="91"/>
      <c r="D57" s="92"/>
      <c r="E57" s="92"/>
      <c r="F57" s="91"/>
      <c r="G57" s="93"/>
      <c r="U57"/>
      <c r="V57"/>
      <c r="W57"/>
      <c r="X57"/>
      <c r="Y57"/>
      <c r="Z57"/>
      <c r="AA57"/>
    </row>
    <row r="58" spans="2:27" ht="12.75">
      <c r="B58" s="91"/>
      <c r="C58" s="91"/>
      <c r="D58" s="92"/>
      <c r="E58" s="92"/>
      <c r="F58" s="91"/>
      <c r="G58" s="93"/>
      <c r="U58"/>
      <c r="V58"/>
      <c r="W58"/>
      <c r="X58"/>
      <c r="Y58"/>
      <c r="Z58"/>
      <c r="AA58"/>
    </row>
    <row r="59" spans="2:27" ht="12.75">
      <c r="B59" s="91"/>
      <c r="C59" s="91"/>
      <c r="D59" s="92"/>
      <c r="E59" s="92"/>
      <c r="F59" s="91"/>
      <c r="G59" s="93"/>
      <c r="U59"/>
      <c r="V59"/>
      <c r="W59"/>
      <c r="X59"/>
      <c r="Y59"/>
      <c r="Z59"/>
      <c r="AA59"/>
    </row>
    <row r="60" spans="2:27" ht="12.75">
      <c r="B60" s="91"/>
      <c r="C60" s="91"/>
      <c r="D60" s="92"/>
      <c r="E60" s="92"/>
      <c r="F60" s="91"/>
      <c r="G60" s="93"/>
      <c r="U60"/>
      <c r="V60"/>
      <c r="W60"/>
      <c r="X60"/>
      <c r="Y60"/>
      <c r="Z60"/>
      <c r="AA60"/>
    </row>
    <row r="61" spans="2:27" ht="12.75">
      <c r="B61" s="91"/>
      <c r="C61" s="91"/>
      <c r="D61" s="92"/>
      <c r="E61" s="92"/>
      <c r="F61" s="91"/>
      <c r="G61" s="93"/>
      <c r="U61"/>
      <c r="V61"/>
      <c r="W61"/>
      <c r="X61"/>
      <c r="Y61"/>
      <c r="Z61"/>
      <c r="AA61"/>
    </row>
    <row r="62" spans="2:27" ht="12.75">
      <c r="B62" s="91"/>
      <c r="C62" s="91"/>
      <c r="D62" s="92"/>
      <c r="E62" s="92"/>
      <c r="F62" s="91"/>
      <c r="G62" s="93"/>
      <c r="U62"/>
      <c r="V62"/>
      <c r="W62"/>
      <c r="X62"/>
      <c r="Y62"/>
      <c r="Z62"/>
      <c r="AA62"/>
    </row>
    <row r="63" spans="2:27" ht="12.75">
      <c r="B63" s="91"/>
      <c r="C63" s="91"/>
      <c r="D63" s="92"/>
      <c r="E63" s="92"/>
      <c r="F63" s="91"/>
      <c r="G63" s="93"/>
      <c r="U63"/>
      <c r="V63"/>
      <c r="W63"/>
      <c r="X63"/>
      <c r="Y63"/>
      <c r="Z63"/>
      <c r="AA63"/>
    </row>
    <row r="64" spans="2:27" ht="12.75">
      <c r="B64" s="91"/>
      <c r="C64" s="91"/>
      <c r="D64" s="92"/>
      <c r="E64" s="92"/>
      <c r="F64" s="91"/>
      <c r="G64" s="93"/>
      <c r="U64"/>
      <c r="V64"/>
      <c r="W64"/>
      <c r="X64"/>
      <c r="Y64"/>
      <c r="Z64"/>
      <c r="AA64"/>
    </row>
    <row r="65" spans="2:27" ht="12.75">
      <c r="B65" s="91"/>
      <c r="C65" s="91"/>
      <c r="D65" s="92"/>
      <c r="E65" s="92"/>
      <c r="F65" s="91"/>
      <c r="G65" s="93"/>
      <c r="U65"/>
      <c r="V65"/>
      <c r="W65"/>
      <c r="X65"/>
      <c r="Y65"/>
      <c r="Z65"/>
      <c r="AA65"/>
    </row>
    <row r="66" spans="2:27" ht="12.75">
      <c r="B66" s="91"/>
      <c r="C66" s="91"/>
      <c r="D66" s="92"/>
      <c r="E66" s="92"/>
      <c r="F66" s="91"/>
      <c r="G66" s="93"/>
      <c r="U66"/>
      <c r="V66"/>
      <c r="W66"/>
      <c r="X66"/>
      <c r="Y66"/>
      <c r="Z66"/>
      <c r="AA66"/>
    </row>
    <row r="67" spans="2:27" ht="12.75">
      <c r="B67" s="91"/>
      <c r="C67" s="91"/>
      <c r="D67" s="92"/>
      <c r="E67" s="92"/>
      <c r="F67" s="91"/>
      <c r="G67" s="93"/>
      <c r="U67"/>
      <c r="V67"/>
      <c r="W67"/>
      <c r="X67"/>
      <c r="Y67"/>
      <c r="Z67"/>
      <c r="AA67"/>
    </row>
    <row r="68" spans="2:27" ht="12.75">
      <c r="B68" s="91"/>
      <c r="C68" s="91"/>
      <c r="D68" s="92"/>
      <c r="E68" s="92"/>
      <c r="F68" s="91"/>
      <c r="G68" s="93"/>
      <c r="U68"/>
      <c r="V68"/>
      <c r="W68"/>
      <c r="X68"/>
      <c r="Y68"/>
      <c r="Z68"/>
      <c r="AA68"/>
    </row>
    <row r="69" spans="2:27" ht="12.75">
      <c r="B69" s="91"/>
      <c r="C69" s="91"/>
      <c r="D69" s="92"/>
      <c r="E69" s="92"/>
      <c r="F69" s="91"/>
      <c r="G69" s="93"/>
      <c r="U69"/>
      <c r="V69"/>
      <c r="W69"/>
      <c r="X69"/>
      <c r="Y69"/>
      <c r="Z69"/>
      <c r="AA69"/>
    </row>
    <row r="70" spans="2:27" ht="12.75">
      <c r="B70" s="91"/>
      <c r="C70" s="91"/>
      <c r="D70" s="92"/>
      <c r="E70" s="92"/>
      <c r="F70" s="91"/>
      <c r="G70" s="93"/>
      <c r="U70"/>
      <c r="V70"/>
      <c r="W70"/>
      <c r="X70"/>
      <c r="Y70"/>
      <c r="Z70"/>
      <c r="AA70"/>
    </row>
    <row r="71" spans="2:27" ht="12.75">
      <c r="B71" s="91"/>
      <c r="C71" s="91"/>
      <c r="D71" s="92"/>
      <c r="E71" s="92"/>
      <c r="F71" s="91"/>
      <c r="G71" s="93"/>
      <c r="U71"/>
      <c r="V71"/>
      <c r="W71"/>
      <c r="X71"/>
      <c r="Y71"/>
      <c r="Z71"/>
      <c r="AA71"/>
    </row>
    <row r="72" spans="2:27" ht="12.75">
      <c r="B72" s="91"/>
      <c r="C72" s="91"/>
      <c r="D72" s="92"/>
      <c r="E72" s="92"/>
      <c r="F72" s="91"/>
      <c r="G72" s="93"/>
      <c r="U72"/>
      <c r="V72"/>
      <c r="W72"/>
      <c r="X72"/>
      <c r="Y72"/>
      <c r="Z72"/>
      <c r="AA72"/>
    </row>
    <row r="73" spans="2:27" ht="12.75">
      <c r="B73" s="91"/>
      <c r="C73" s="91"/>
      <c r="D73" s="92"/>
      <c r="E73" s="92"/>
      <c r="F73" s="91"/>
      <c r="G73" s="93"/>
      <c r="U73"/>
      <c r="V73"/>
      <c r="W73"/>
      <c r="X73"/>
      <c r="Y73"/>
      <c r="Z73"/>
      <c r="AA73"/>
    </row>
    <row r="74" spans="2:27" ht="12.75">
      <c r="B74" s="91"/>
      <c r="C74" s="91"/>
      <c r="D74" s="92"/>
      <c r="E74" s="92"/>
      <c r="F74" s="91"/>
      <c r="G74" s="93"/>
      <c r="U74"/>
      <c r="V74"/>
      <c r="W74"/>
      <c r="X74"/>
      <c r="Y74"/>
      <c r="Z74"/>
      <c r="AA74"/>
    </row>
    <row r="75" spans="2:27" ht="12.75">
      <c r="B75" s="91"/>
      <c r="C75" s="91"/>
      <c r="D75" s="92"/>
      <c r="E75" s="92"/>
      <c r="F75" s="91"/>
      <c r="G75" s="93"/>
      <c r="U75"/>
      <c r="V75"/>
      <c r="W75"/>
      <c r="X75"/>
      <c r="Y75"/>
      <c r="Z75"/>
      <c r="AA75"/>
    </row>
    <row r="76" spans="2:27" ht="12.75">
      <c r="B76" s="91"/>
      <c r="C76" s="91"/>
      <c r="D76" s="92"/>
      <c r="E76" s="92"/>
      <c r="F76" s="91"/>
      <c r="G76" s="93"/>
      <c r="U76"/>
      <c r="V76"/>
      <c r="W76"/>
      <c r="X76"/>
      <c r="Y76"/>
      <c r="Z76"/>
      <c r="AA76"/>
    </row>
    <row r="77" spans="2:27" ht="12.75">
      <c r="B77" s="91"/>
      <c r="C77" s="91"/>
      <c r="D77" s="92"/>
      <c r="E77" s="92"/>
      <c r="F77" s="91"/>
      <c r="G77" s="93"/>
      <c r="U77"/>
      <c r="V77"/>
      <c r="W77"/>
      <c r="X77"/>
      <c r="Y77"/>
      <c r="Z77"/>
      <c r="AA77"/>
    </row>
    <row r="78" spans="2:27" ht="12.75">
      <c r="B78" s="91"/>
      <c r="C78" s="91"/>
      <c r="D78" s="92"/>
      <c r="E78" s="92"/>
      <c r="F78" s="91"/>
      <c r="G78" s="93"/>
      <c r="U78"/>
      <c r="V78"/>
      <c r="W78"/>
      <c r="X78"/>
      <c r="Y78"/>
      <c r="Z78"/>
      <c r="AA78"/>
    </row>
    <row r="79" spans="2:27" ht="12.75">
      <c r="B79" s="91"/>
      <c r="C79" s="91"/>
      <c r="D79" s="92"/>
      <c r="E79" s="92"/>
      <c r="F79" s="91"/>
      <c r="G79" s="93"/>
      <c r="U79"/>
      <c r="V79"/>
      <c r="W79"/>
      <c r="X79"/>
      <c r="Y79"/>
      <c r="Z79"/>
      <c r="AA79"/>
    </row>
    <row r="80" spans="2:27" ht="12.75">
      <c r="B80" s="91"/>
      <c r="C80" s="91"/>
      <c r="D80" s="92"/>
      <c r="E80" s="92"/>
      <c r="F80" s="91"/>
      <c r="G80" s="93"/>
      <c r="U80"/>
      <c r="V80"/>
      <c r="W80"/>
      <c r="X80"/>
      <c r="Y80"/>
      <c r="Z80"/>
      <c r="AA80"/>
    </row>
    <row r="81" spans="2:27" ht="12.75">
      <c r="B81" s="91"/>
      <c r="C81" s="91"/>
      <c r="D81" s="92"/>
      <c r="E81" s="92"/>
      <c r="F81" s="91"/>
      <c r="G81" s="93"/>
      <c r="U81"/>
      <c r="V81"/>
      <c r="W81"/>
      <c r="X81"/>
      <c r="Y81"/>
      <c r="Z81"/>
      <c r="AA81"/>
    </row>
    <row r="82" spans="2:27" ht="12.75">
      <c r="B82" s="91"/>
      <c r="C82" s="91"/>
      <c r="D82" s="92"/>
      <c r="E82" s="92"/>
      <c r="F82" s="91"/>
      <c r="G82" s="93"/>
      <c r="U82"/>
      <c r="V82"/>
      <c r="W82"/>
      <c r="X82"/>
      <c r="Y82"/>
      <c r="Z82"/>
      <c r="AA82"/>
    </row>
    <row r="83" spans="2:27" ht="12.75">
      <c r="B83" s="91"/>
      <c r="C83" s="91"/>
      <c r="D83" s="92"/>
      <c r="E83" s="92"/>
      <c r="F83" s="91"/>
      <c r="G83" s="93"/>
      <c r="U83"/>
      <c r="V83"/>
      <c r="W83"/>
      <c r="X83"/>
      <c r="Y83"/>
      <c r="Z83"/>
      <c r="AA83"/>
    </row>
    <row r="84" spans="2:27" ht="12.75">
      <c r="B84" s="91"/>
      <c r="C84" s="91"/>
      <c r="D84" s="92"/>
      <c r="E84" s="92"/>
      <c r="F84" s="91"/>
      <c r="G84" s="93"/>
      <c r="U84"/>
      <c r="V84"/>
      <c r="W84"/>
      <c r="X84"/>
      <c r="Y84"/>
      <c r="Z84"/>
      <c r="AA84"/>
    </row>
    <row r="85" spans="2:27" ht="12.75">
      <c r="B85" s="91"/>
      <c r="C85" s="91"/>
      <c r="D85" s="92"/>
      <c r="E85" s="92"/>
      <c r="F85" s="91"/>
      <c r="G85" s="93"/>
      <c r="U85"/>
      <c r="V85"/>
      <c r="W85"/>
      <c r="X85"/>
      <c r="Y85"/>
      <c r="Z85"/>
      <c r="AA85"/>
    </row>
    <row r="86" spans="2:27" ht="12.75">
      <c r="B86" s="91"/>
      <c r="C86" s="91"/>
      <c r="D86" s="92"/>
      <c r="E86" s="92"/>
      <c r="F86" s="91"/>
      <c r="G86" s="93"/>
      <c r="U86"/>
      <c r="V86"/>
      <c r="W86"/>
      <c r="X86"/>
      <c r="Y86"/>
      <c r="Z86"/>
      <c r="AA86"/>
    </row>
    <row r="87" spans="2:27" ht="12.75">
      <c r="B87" s="91"/>
      <c r="C87" s="91"/>
      <c r="D87" s="92"/>
      <c r="E87" s="92"/>
      <c r="F87" s="91"/>
      <c r="G87" s="93"/>
      <c r="U87"/>
      <c r="V87"/>
      <c r="W87"/>
      <c r="X87"/>
      <c r="Y87"/>
      <c r="Z87"/>
      <c r="AA87"/>
    </row>
    <row r="88" spans="2:27" ht="12.75">
      <c r="B88" s="91"/>
      <c r="C88" s="91"/>
      <c r="D88" s="92"/>
      <c r="E88" s="92"/>
      <c r="F88" s="91"/>
      <c r="G88" s="93"/>
      <c r="U88"/>
      <c r="V88"/>
      <c r="W88"/>
      <c r="X88"/>
      <c r="Y88"/>
      <c r="Z88"/>
      <c r="AA88"/>
    </row>
    <row r="89" spans="2:27" ht="12.75">
      <c r="B89" s="91"/>
      <c r="C89" s="91"/>
      <c r="D89" s="92"/>
      <c r="E89" s="92"/>
      <c r="F89" s="91"/>
      <c r="G89" s="93"/>
      <c r="U89"/>
      <c r="V89"/>
      <c r="W89"/>
      <c r="X89"/>
      <c r="Y89"/>
      <c r="Z89"/>
      <c r="AA89"/>
    </row>
    <row r="90" spans="2:27" ht="12.75">
      <c r="B90" s="91"/>
      <c r="C90" s="91"/>
      <c r="D90" s="92"/>
      <c r="E90" s="92"/>
      <c r="F90" s="91"/>
      <c r="G90" s="93"/>
      <c r="U90"/>
      <c r="V90"/>
      <c r="W90"/>
      <c r="X90"/>
      <c r="Y90"/>
      <c r="Z90"/>
      <c r="AA90"/>
    </row>
    <row r="91" spans="2:27" ht="12.75">
      <c r="B91" s="91"/>
      <c r="C91" s="91"/>
      <c r="D91" s="92"/>
      <c r="E91" s="92"/>
      <c r="F91" s="91"/>
      <c r="G91" s="93"/>
      <c r="U91"/>
      <c r="V91"/>
      <c r="W91"/>
      <c r="X91"/>
      <c r="Y91"/>
      <c r="Z91"/>
      <c r="AA91"/>
    </row>
    <row r="92" spans="2:27" ht="12.75">
      <c r="B92" s="91"/>
      <c r="C92" s="91"/>
      <c r="D92" s="92"/>
      <c r="E92" s="92"/>
      <c r="F92" s="91"/>
      <c r="G92" s="93"/>
      <c r="U92"/>
      <c r="V92"/>
      <c r="W92"/>
      <c r="X92"/>
      <c r="Y92"/>
      <c r="Z92"/>
      <c r="AA92"/>
    </row>
    <row r="93" spans="2:27" ht="12.75">
      <c r="B93" s="91"/>
      <c r="C93" s="91"/>
      <c r="D93" s="92"/>
      <c r="E93" s="92"/>
      <c r="F93" s="91"/>
      <c r="G93" s="93"/>
      <c r="U93"/>
      <c r="V93"/>
      <c r="W93"/>
      <c r="X93"/>
      <c r="Y93"/>
      <c r="Z93"/>
      <c r="AA93"/>
    </row>
    <row r="94" spans="2:27" ht="12.75">
      <c r="B94" s="91"/>
      <c r="C94" s="91"/>
      <c r="D94" s="92"/>
      <c r="E94" s="92"/>
      <c r="F94" s="91"/>
      <c r="G94" s="93"/>
      <c r="U94"/>
      <c r="V94"/>
      <c r="W94"/>
      <c r="X94"/>
      <c r="Y94"/>
      <c r="Z94"/>
      <c r="AA94"/>
    </row>
    <row r="95" spans="2:27" ht="12.75">
      <c r="B95" s="91"/>
      <c r="C95" s="91"/>
      <c r="D95" s="92"/>
      <c r="E95" s="92"/>
      <c r="F95" s="91"/>
      <c r="G95" s="93"/>
      <c r="U95"/>
      <c r="V95"/>
      <c r="W95"/>
      <c r="X95"/>
      <c r="Y95"/>
      <c r="Z95"/>
      <c r="AA95"/>
    </row>
    <row r="96" spans="2:27" ht="12.75">
      <c r="B96" s="91"/>
      <c r="C96" s="91"/>
      <c r="D96" s="92"/>
      <c r="E96" s="92"/>
      <c r="F96" s="91"/>
      <c r="G96" s="93"/>
      <c r="U96"/>
      <c r="V96"/>
      <c r="W96"/>
      <c r="X96"/>
      <c r="Y96"/>
      <c r="Z96"/>
      <c r="AA96"/>
    </row>
    <row r="97" spans="2:27" ht="12.75">
      <c r="B97" s="91"/>
      <c r="C97" s="91"/>
      <c r="D97" s="92"/>
      <c r="E97" s="92"/>
      <c r="F97" s="91"/>
      <c r="G97" s="93"/>
      <c r="U97"/>
      <c r="V97"/>
      <c r="W97"/>
      <c r="X97"/>
      <c r="Y97"/>
      <c r="Z97"/>
      <c r="AA97"/>
    </row>
    <row r="98" spans="2:27" ht="12.75">
      <c r="B98" s="91"/>
      <c r="C98" s="91"/>
      <c r="D98" s="92"/>
      <c r="E98" s="92"/>
      <c r="F98" s="91"/>
      <c r="G98" s="93"/>
      <c r="U98"/>
      <c r="V98"/>
      <c r="W98"/>
      <c r="X98"/>
      <c r="Y98"/>
      <c r="Z98"/>
      <c r="AA98"/>
    </row>
    <row r="99" spans="2:27" ht="12.75">
      <c r="B99" s="91"/>
      <c r="C99" s="91"/>
      <c r="D99" s="92"/>
      <c r="E99" s="92"/>
      <c r="F99" s="91"/>
      <c r="G99" s="93"/>
      <c r="U99"/>
      <c r="V99"/>
      <c r="W99"/>
      <c r="X99"/>
      <c r="Y99"/>
      <c r="Z99"/>
      <c r="AA99"/>
    </row>
    <row r="100" spans="2:27" ht="12.75">
      <c r="B100" s="91"/>
      <c r="C100" s="91"/>
      <c r="D100" s="92"/>
      <c r="E100" s="92"/>
      <c r="F100" s="91"/>
      <c r="G100" s="93"/>
      <c r="U100"/>
      <c r="V100"/>
      <c r="W100"/>
      <c r="X100"/>
      <c r="Y100"/>
      <c r="Z100"/>
      <c r="AA100"/>
    </row>
    <row r="101" spans="2:27" ht="12.75">
      <c r="B101" s="91"/>
      <c r="C101" s="91"/>
      <c r="D101" s="92"/>
      <c r="E101" s="92"/>
      <c r="F101" s="91"/>
      <c r="G101" s="93"/>
      <c r="U101"/>
      <c r="V101"/>
      <c r="W101"/>
      <c r="X101"/>
      <c r="Y101"/>
      <c r="Z101"/>
      <c r="AA101"/>
    </row>
    <row r="102" spans="2:27" ht="12.75">
      <c r="B102" s="91"/>
      <c r="C102" s="91"/>
      <c r="D102" s="92"/>
      <c r="E102" s="92"/>
      <c r="F102" s="91"/>
      <c r="G102" s="93"/>
      <c r="U102"/>
      <c r="V102"/>
      <c r="W102"/>
      <c r="X102"/>
      <c r="Y102"/>
      <c r="Z102"/>
      <c r="AA102"/>
    </row>
    <row r="103" spans="2:27" ht="12.75">
      <c r="B103" s="91"/>
      <c r="C103" s="91"/>
      <c r="D103" s="92"/>
      <c r="E103" s="92"/>
      <c r="F103" s="91"/>
      <c r="G103" s="93"/>
      <c r="U103"/>
      <c r="V103"/>
      <c r="W103"/>
      <c r="X103"/>
      <c r="Y103"/>
      <c r="Z103"/>
      <c r="AA103"/>
    </row>
    <row r="104" spans="21:27" ht="12.75">
      <c r="U104"/>
      <c r="V104"/>
      <c r="W104"/>
      <c r="X104"/>
      <c r="Y104"/>
      <c r="Z104"/>
      <c r="AA104"/>
    </row>
    <row r="105" spans="21:27" ht="12.75">
      <c r="U105"/>
      <c r="V105"/>
      <c r="W105"/>
      <c r="X105"/>
      <c r="Y105"/>
      <c r="Z105"/>
      <c r="AA105"/>
    </row>
    <row r="106" spans="21:27" ht="12.75">
      <c r="U106"/>
      <c r="V106"/>
      <c r="W106"/>
      <c r="X106"/>
      <c r="Y106"/>
      <c r="Z106"/>
      <c r="AA106"/>
    </row>
    <row r="107" spans="21:27" ht="12.75">
      <c r="U107"/>
      <c r="V107"/>
      <c r="W107"/>
      <c r="X107"/>
      <c r="Y107"/>
      <c r="Z107"/>
      <c r="AA107"/>
    </row>
    <row r="108" spans="21:27" ht="12.75">
      <c r="U108"/>
      <c r="V108"/>
      <c r="W108"/>
      <c r="X108"/>
      <c r="Y108"/>
      <c r="Z108"/>
      <c r="AA108"/>
    </row>
    <row r="109" spans="21:27" ht="12.75">
      <c r="U109"/>
      <c r="V109"/>
      <c r="W109"/>
      <c r="X109"/>
      <c r="Y109"/>
      <c r="Z109"/>
      <c r="AA109"/>
    </row>
    <row r="110" spans="21:27" ht="12.75">
      <c r="U110"/>
      <c r="V110"/>
      <c r="W110"/>
      <c r="X110"/>
      <c r="Y110"/>
      <c r="Z110"/>
      <c r="AA110"/>
    </row>
    <row r="111" spans="21:27" ht="12.75">
      <c r="U111"/>
      <c r="V111"/>
      <c r="W111"/>
      <c r="X111"/>
      <c r="Y111"/>
      <c r="Z111"/>
      <c r="AA111"/>
    </row>
    <row r="112" spans="21:27" ht="12.75">
      <c r="U112"/>
      <c r="V112"/>
      <c r="W112"/>
      <c r="X112"/>
      <c r="Y112"/>
      <c r="Z112"/>
      <c r="AA112"/>
    </row>
    <row r="113" spans="21:27" ht="12.75">
      <c r="U113"/>
      <c r="V113"/>
      <c r="W113"/>
      <c r="X113"/>
      <c r="Y113"/>
      <c r="Z113"/>
      <c r="AA113"/>
    </row>
    <row r="114" spans="21:27" ht="12.75">
      <c r="U114"/>
      <c r="V114"/>
      <c r="W114"/>
      <c r="X114"/>
      <c r="Y114"/>
      <c r="Z114"/>
      <c r="AA114"/>
    </row>
    <row r="115" spans="21:27" ht="12.75">
      <c r="U115"/>
      <c r="V115"/>
      <c r="W115"/>
      <c r="X115"/>
      <c r="Y115"/>
      <c r="Z115"/>
      <c r="AA115"/>
    </row>
    <row r="116" spans="21:27" ht="12.75">
      <c r="U116"/>
      <c r="V116"/>
      <c r="W116"/>
      <c r="X116"/>
      <c r="Y116"/>
      <c r="Z116"/>
      <c r="AA116"/>
    </row>
    <row r="117" spans="21:27" ht="12.75">
      <c r="U117"/>
      <c r="V117"/>
      <c r="W117"/>
      <c r="X117"/>
      <c r="Y117"/>
      <c r="Z117"/>
      <c r="AA117"/>
    </row>
    <row r="118" spans="4:27" ht="12.75">
      <c r="D118" s="47"/>
      <c r="E118" s="47"/>
      <c r="U118"/>
      <c r="V118"/>
      <c r="W118"/>
      <c r="X118"/>
      <c r="Y118"/>
      <c r="Z118"/>
      <c r="AA118"/>
    </row>
    <row r="119" spans="4:27" ht="12.75">
      <c r="D119" s="47"/>
      <c r="E119" s="47"/>
      <c r="U119"/>
      <c r="V119"/>
      <c r="W119"/>
      <c r="X119"/>
      <c r="Y119"/>
      <c r="Z119"/>
      <c r="AA119"/>
    </row>
    <row r="120" spans="4:27" ht="12.75">
      <c r="D120" s="47"/>
      <c r="E120" s="47"/>
      <c r="U120"/>
      <c r="V120"/>
      <c r="W120"/>
      <c r="X120"/>
      <c r="Y120"/>
      <c r="Z120"/>
      <c r="AA120"/>
    </row>
    <row r="121" spans="4:27" ht="12.75">
      <c r="D121" s="47"/>
      <c r="E121" s="47"/>
      <c r="U121"/>
      <c r="V121"/>
      <c r="W121"/>
      <c r="X121"/>
      <c r="Y121"/>
      <c r="Z121"/>
      <c r="AA121"/>
    </row>
    <row r="122" spans="4:27" ht="12.75">
      <c r="D122" s="47"/>
      <c r="E122" s="47"/>
      <c r="U122"/>
      <c r="V122"/>
      <c r="W122"/>
      <c r="X122"/>
      <c r="Y122"/>
      <c r="Z122"/>
      <c r="AA122"/>
    </row>
    <row r="123" spans="4:27" ht="12.75">
      <c r="D123" s="47"/>
      <c r="E123" s="47"/>
      <c r="U123"/>
      <c r="V123"/>
      <c r="W123"/>
      <c r="X123"/>
      <c r="Y123"/>
      <c r="Z123"/>
      <c r="AA123"/>
    </row>
    <row r="124" spans="4:27" ht="12.75">
      <c r="D124" s="47"/>
      <c r="E124" s="47"/>
      <c r="U124"/>
      <c r="V124"/>
      <c r="W124"/>
      <c r="X124"/>
      <c r="Y124"/>
      <c r="Z124"/>
      <c r="AA124"/>
    </row>
    <row r="125" spans="4:27" ht="12.75">
      <c r="D125" s="47"/>
      <c r="E125" s="47"/>
      <c r="U125"/>
      <c r="V125"/>
      <c r="W125"/>
      <c r="X125"/>
      <c r="Y125"/>
      <c r="Z125"/>
      <c r="AA125"/>
    </row>
    <row r="126" spans="4:27" ht="12.75">
      <c r="D126" s="47"/>
      <c r="E126" s="47"/>
      <c r="U126"/>
      <c r="V126"/>
      <c r="W126"/>
      <c r="X126"/>
      <c r="Y126"/>
      <c r="Z126"/>
      <c r="AA126"/>
    </row>
    <row r="127" spans="4:27" ht="12.75">
      <c r="D127" s="47"/>
      <c r="E127" s="47"/>
      <c r="U127"/>
      <c r="V127"/>
      <c r="W127"/>
      <c r="X127"/>
      <c r="Y127"/>
      <c r="Z127"/>
      <c r="AA127"/>
    </row>
    <row r="128" spans="4:27" ht="12.75">
      <c r="D128" s="47"/>
      <c r="E128" s="47"/>
      <c r="U128"/>
      <c r="V128"/>
      <c r="W128"/>
      <c r="X128"/>
      <c r="Y128"/>
      <c r="Z128"/>
      <c r="AA128"/>
    </row>
    <row r="129" spans="4:27" ht="12.75">
      <c r="D129" s="47"/>
      <c r="E129" s="47"/>
      <c r="U129"/>
      <c r="V129"/>
      <c r="W129"/>
      <c r="X129"/>
      <c r="Y129"/>
      <c r="Z129"/>
      <c r="AA129"/>
    </row>
    <row r="130" spans="4:27" ht="12.75">
      <c r="D130" s="47"/>
      <c r="E130" s="47"/>
      <c r="U130"/>
      <c r="V130"/>
      <c r="W130"/>
      <c r="X130"/>
      <c r="Y130"/>
      <c r="Z130"/>
      <c r="AA130"/>
    </row>
    <row r="131" spans="4:27" ht="12.75">
      <c r="D131" s="47"/>
      <c r="E131" s="47"/>
      <c r="U131"/>
      <c r="V131"/>
      <c r="W131"/>
      <c r="X131"/>
      <c r="Y131"/>
      <c r="Z131"/>
      <c r="AA131"/>
    </row>
    <row r="132" spans="4:27" ht="12.75">
      <c r="D132" s="47"/>
      <c r="E132" s="47"/>
      <c r="U132"/>
      <c r="V132"/>
      <c r="W132"/>
      <c r="X132"/>
      <c r="Y132"/>
      <c r="Z132"/>
      <c r="AA132"/>
    </row>
    <row r="133" spans="4:27" ht="12.75">
      <c r="D133" s="47"/>
      <c r="E133" s="47"/>
      <c r="U133"/>
      <c r="V133"/>
      <c r="W133"/>
      <c r="X133"/>
      <c r="Y133"/>
      <c r="Z133"/>
      <c r="AA133"/>
    </row>
    <row r="134" spans="4:27" ht="12.75">
      <c r="D134" s="47"/>
      <c r="E134" s="47"/>
      <c r="U134"/>
      <c r="V134"/>
      <c r="W134"/>
      <c r="X134"/>
      <c r="Y134"/>
      <c r="Z134"/>
      <c r="AA134"/>
    </row>
    <row r="135" spans="4:27" ht="12.75">
      <c r="D135" s="47"/>
      <c r="E135" s="47"/>
      <c r="U135"/>
      <c r="V135"/>
      <c r="W135"/>
      <c r="X135"/>
      <c r="Y135"/>
      <c r="Z135"/>
      <c r="AA135"/>
    </row>
    <row r="136" spans="4:27" ht="12.75">
      <c r="D136" s="47"/>
      <c r="E136" s="47"/>
      <c r="U136"/>
      <c r="V136"/>
      <c r="W136"/>
      <c r="X136"/>
      <c r="Y136"/>
      <c r="Z136"/>
      <c r="AA136"/>
    </row>
    <row r="137" spans="4:27" ht="12.75">
      <c r="D137" s="47"/>
      <c r="E137" s="47"/>
      <c r="U137"/>
      <c r="V137"/>
      <c r="W137"/>
      <c r="X137"/>
      <c r="Y137"/>
      <c r="Z137"/>
      <c r="AA137"/>
    </row>
    <row r="138" spans="4:27" ht="12.75">
      <c r="D138" s="47"/>
      <c r="E138" s="47"/>
      <c r="U138"/>
      <c r="V138"/>
      <c r="W138"/>
      <c r="X138"/>
      <c r="Y138"/>
      <c r="Z138"/>
      <c r="AA138"/>
    </row>
    <row r="139" spans="4:27" ht="12.75">
      <c r="D139" s="47"/>
      <c r="E139" s="47"/>
      <c r="U139"/>
      <c r="V139"/>
      <c r="W139"/>
      <c r="X139"/>
      <c r="Y139"/>
      <c r="Z139"/>
      <c r="AA139"/>
    </row>
    <row r="140" spans="4:27" ht="12.75">
      <c r="D140" s="47"/>
      <c r="E140" s="47"/>
      <c r="U140"/>
      <c r="V140"/>
      <c r="W140"/>
      <c r="X140"/>
      <c r="Y140"/>
      <c r="Z140"/>
      <c r="AA140"/>
    </row>
    <row r="141" spans="4:27" ht="12.75">
      <c r="D141" s="47"/>
      <c r="E141" s="47"/>
      <c r="U141"/>
      <c r="V141"/>
      <c r="W141"/>
      <c r="X141"/>
      <c r="Y141"/>
      <c r="Z141"/>
      <c r="AA141"/>
    </row>
    <row r="142" spans="4:27" ht="12.75">
      <c r="D142" s="47"/>
      <c r="E142" s="47"/>
      <c r="U142"/>
      <c r="V142"/>
      <c r="W142"/>
      <c r="X142"/>
      <c r="Y142"/>
      <c r="Z142"/>
      <c r="AA142"/>
    </row>
    <row r="143" spans="4:27" ht="12.75">
      <c r="D143" s="47"/>
      <c r="E143" s="47"/>
      <c r="U143"/>
      <c r="V143"/>
      <c r="W143"/>
      <c r="X143"/>
      <c r="Y143"/>
      <c r="Z143"/>
      <c r="AA143"/>
    </row>
    <row r="144" spans="4:27" ht="12.75">
      <c r="D144" s="47"/>
      <c r="E144" s="47"/>
      <c r="U144"/>
      <c r="V144"/>
      <c r="W144"/>
      <c r="X144"/>
      <c r="Y144"/>
      <c r="Z144"/>
      <c r="AA144"/>
    </row>
    <row r="145" spans="4:27" ht="12.75">
      <c r="D145" s="47"/>
      <c r="E145" s="47"/>
      <c r="U145"/>
      <c r="V145"/>
      <c r="W145"/>
      <c r="X145"/>
      <c r="Y145"/>
      <c r="Z145"/>
      <c r="AA145"/>
    </row>
    <row r="146" spans="4:27" ht="12.75">
      <c r="D146" s="47"/>
      <c r="E146" s="47"/>
      <c r="U146"/>
      <c r="V146"/>
      <c r="W146"/>
      <c r="X146"/>
      <c r="Y146"/>
      <c r="Z146"/>
      <c r="AA146"/>
    </row>
    <row r="147" spans="4:27" ht="12.75">
      <c r="D147" s="47"/>
      <c r="E147" s="47"/>
      <c r="U147"/>
      <c r="V147"/>
      <c r="W147"/>
      <c r="X147"/>
      <c r="Y147"/>
      <c r="Z147"/>
      <c r="AA147"/>
    </row>
    <row r="148" spans="4:27" ht="12.75">
      <c r="D148" s="47"/>
      <c r="E148" s="47"/>
      <c r="U148"/>
      <c r="V148"/>
      <c r="W148"/>
      <c r="X148"/>
      <c r="Y148"/>
      <c r="Z148"/>
      <c r="AA148"/>
    </row>
    <row r="149" spans="4:27" ht="12.75">
      <c r="D149" s="47"/>
      <c r="E149" s="47"/>
      <c r="U149"/>
      <c r="V149"/>
      <c r="W149"/>
      <c r="X149"/>
      <c r="Y149"/>
      <c r="Z149"/>
      <c r="AA149"/>
    </row>
    <row r="150" spans="4:27" ht="12.75">
      <c r="D150" s="47"/>
      <c r="E150" s="47"/>
      <c r="U150"/>
      <c r="V150"/>
      <c r="W150"/>
      <c r="X150"/>
      <c r="Y150"/>
      <c r="Z150"/>
      <c r="AA150"/>
    </row>
    <row r="151" spans="4:27" ht="12.75">
      <c r="D151" s="47"/>
      <c r="E151" s="47"/>
      <c r="U151"/>
      <c r="V151"/>
      <c r="W151"/>
      <c r="X151"/>
      <c r="Y151"/>
      <c r="Z151"/>
      <c r="AA151"/>
    </row>
    <row r="152" spans="4:27" ht="12.75">
      <c r="D152" s="47"/>
      <c r="E152" s="47"/>
      <c r="U152"/>
      <c r="V152"/>
      <c r="W152"/>
      <c r="X152"/>
      <c r="Y152"/>
      <c r="Z152"/>
      <c r="AA152"/>
    </row>
    <row r="153" spans="4:27" ht="12.75">
      <c r="D153" s="47"/>
      <c r="E153" s="47"/>
      <c r="U153"/>
      <c r="V153"/>
      <c r="W153"/>
      <c r="X153"/>
      <c r="Y153"/>
      <c r="Z153"/>
      <c r="AA153"/>
    </row>
    <row r="154" spans="4:27" ht="12.75">
      <c r="D154" s="47"/>
      <c r="E154" s="47"/>
      <c r="U154"/>
      <c r="V154"/>
      <c r="W154"/>
      <c r="X154"/>
      <c r="Y154"/>
      <c r="Z154"/>
      <c r="AA154"/>
    </row>
    <row r="155" spans="4:27" ht="12.75">
      <c r="D155" s="47"/>
      <c r="E155" s="47"/>
      <c r="U155"/>
      <c r="V155"/>
      <c r="W155"/>
      <c r="X155"/>
      <c r="Y155"/>
      <c r="Z155"/>
      <c r="AA155"/>
    </row>
    <row r="156" spans="4:27" ht="12.75">
      <c r="D156" s="47"/>
      <c r="E156" s="47"/>
      <c r="U156"/>
      <c r="V156"/>
      <c r="W156"/>
      <c r="X156"/>
      <c r="Y156"/>
      <c r="Z156"/>
      <c r="AA156"/>
    </row>
    <row r="157" spans="4:27" ht="12.75">
      <c r="D157" s="47"/>
      <c r="E157" s="47"/>
      <c r="U157"/>
      <c r="V157"/>
      <c r="W157"/>
      <c r="X157"/>
      <c r="Y157"/>
      <c r="Z157"/>
      <c r="AA157"/>
    </row>
    <row r="158" spans="4:27" ht="12.75">
      <c r="D158" s="47"/>
      <c r="E158" s="47"/>
      <c r="U158"/>
      <c r="V158"/>
      <c r="W158"/>
      <c r="X158"/>
      <c r="Y158"/>
      <c r="Z158"/>
      <c r="AA158"/>
    </row>
    <row r="159" spans="4:27" ht="12.75">
      <c r="D159" s="47"/>
      <c r="E159" s="47"/>
      <c r="U159"/>
      <c r="V159"/>
      <c r="W159"/>
      <c r="X159"/>
      <c r="Y159"/>
      <c r="Z159"/>
      <c r="AA159"/>
    </row>
    <row r="160" spans="4:27" ht="12.75">
      <c r="D160" s="47"/>
      <c r="E160" s="47"/>
      <c r="U160"/>
      <c r="V160"/>
      <c r="W160"/>
      <c r="X160"/>
      <c r="Y160"/>
      <c r="Z160"/>
      <c r="AA160"/>
    </row>
    <row r="161" spans="4:27" ht="12.75">
      <c r="D161" s="47"/>
      <c r="E161" s="47"/>
      <c r="U161"/>
      <c r="V161"/>
      <c r="W161"/>
      <c r="X161"/>
      <c r="Y161"/>
      <c r="Z161"/>
      <c r="AA161"/>
    </row>
    <row r="162" spans="4:27" ht="12.75">
      <c r="D162" s="47"/>
      <c r="E162" s="47"/>
      <c r="U162"/>
      <c r="V162"/>
      <c r="W162"/>
      <c r="X162"/>
      <c r="Y162"/>
      <c r="Z162"/>
      <c r="AA162"/>
    </row>
    <row r="163" spans="4:27" ht="12.75">
      <c r="D163" s="47"/>
      <c r="E163" s="47"/>
      <c r="U163"/>
      <c r="V163"/>
      <c r="W163"/>
      <c r="X163"/>
      <c r="Y163"/>
      <c r="Z163"/>
      <c r="AA163"/>
    </row>
    <row r="164" spans="4:27" ht="12.75">
      <c r="D164" s="47"/>
      <c r="E164" s="47"/>
      <c r="U164"/>
      <c r="V164"/>
      <c r="W164"/>
      <c r="X164"/>
      <c r="Y164"/>
      <c r="Z164"/>
      <c r="AA164"/>
    </row>
    <row r="165" spans="4:27" ht="12.75">
      <c r="D165" s="47"/>
      <c r="E165" s="47"/>
      <c r="U165"/>
      <c r="V165"/>
      <c r="W165"/>
      <c r="X165"/>
      <c r="Y165"/>
      <c r="Z165"/>
      <c r="AA165"/>
    </row>
    <row r="166" spans="4:27" ht="12.75">
      <c r="D166" s="47"/>
      <c r="E166" s="47"/>
      <c r="U166"/>
      <c r="V166"/>
      <c r="W166"/>
      <c r="X166"/>
      <c r="Y166"/>
      <c r="Z166"/>
      <c r="AA166"/>
    </row>
    <row r="167" spans="4:27" ht="12.75">
      <c r="D167" s="47"/>
      <c r="E167" s="47"/>
      <c r="U167"/>
      <c r="V167"/>
      <c r="W167"/>
      <c r="X167"/>
      <c r="Y167"/>
      <c r="Z167"/>
      <c r="AA167"/>
    </row>
    <row r="168" spans="4:27" ht="12.75">
      <c r="D168" s="47"/>
      <c r="E168" s="47"/>
      <c r="U168"/>
      <c r="V168"/>
      <c r="W168"/>
      <c r="X168"/>
      <c r="Y168"/>
      <c r="Z168"/>
      <c r="AA168"/>
    </row>
    <row r="169" spans="4:27" ht="12.75">
      <c r="D169" s="47"/>
      <c r="E169" s="47"/>
      <c r="U169"/>
      <c r="V169"/>
      <c r="W169"/>
      <c r="X169"/>
      <c r="Y169"/>
      <c r="Z169"/>
      <c r="AA169"/>
    </row>
    <row r="170" spans="4:27" ht="12.75">
      <c r="D170" s="47"/>
      <c r="E170" s="47"/>
      <c r="U170"/>
      <c r="V170"/>
      <c r="W170"/>
      <c r="X170"/>
      <c r="Y170"/>
      <c r="Z170"/>
      <c r="AA170"/>
    </row>
    <row r="171" spans="4:27" ht="12.75">
      <c r="D171" s="47"/>
      <c r="E171" s="47"/>
      <c r="U171"/>
      <c r="V171"/>
      <c r="W171"/>
      <c r="X171"/>
      <c r="Y171"/>
      <c r="Z171"/>
      <c r="AA171"/>
    </row>
    <row r="172" spans="4:27" ht="12.75">
      <c r="D172" s="47"/>
      <c r="E172" s="47"/>
      <c r="U172"/>
      <c r="V172"/>
      <c r="W172"/>
      <c r="X172"/>
      <c r="Y172"/>
      <c r="Z172"/>
      <c r="AA172"/>
    </row>
    <row r="173" spans="4:27" ht="12.75">
      <c r="D173" s="47"/>
      <c r="E173" s="47"/>
      <c r="U173"/>
      <c r="V173"/>
      <c r="W173"/>
      <c r="X173"/>
      <c r="Y173"/>
      <c r="Z173"/>
      <c r="AA173"/>
    </row>
    <row r="174" spans="4:27" ht="12.75">
      <c r="D174" s="47"/>
      <c r="E174" s="47"/>
      <c r="U174"/>
      <c r="V174"/>
      <c r="W174"/>
      <c r="X174"/>
      <c r="Y174"/>
      <c r="Z174"/>
      <c r="AA174"/>
    </row>
    <row r="175" spans="4:27" ht="12.75">
      <c r="D175" s="47"/>
      <c r="E175" s="47"/>
      <c r="U175"/>
      <c r="V175"/>
      <c r="W175"/>
      <c r="X175"/>
      <c r="Y175"/>
      <c r="Z175"/>
      <c r="AA175"/>
    </row>
    <row r="176" spans="4:27" ht="12.75">
      <c r="D176" s="47"/>
      <c r="E176" s="47"/>
      <c r="U176"/>
      <c r="V176"/>
      <c r="W176"/>
      <c r="X176"/>
      <c r="Y176"/>
      <c r="Z176"/>
      <c r="AA176"/>
    </row>
    <row r="177" spans="4:27" ht="12.75">
      <c r="D177" s="47"/>
      <c r="E177" s="47"/>
      <c r="U177"/>
      <c r="V177"/>
      <c r="W177"/>
      <c r="X177"/>
      <c r="Y177"/>
      <c r="Z177"/>
      <c r="AA177"/>
    </row>
    <row r="178" spans="4:27" ht="12.75">
      <c r="D178" s="47"/>
      <c r="E178" s="47"/>
      <c r="U178"/>
      <c r="V178"/>
      <c r="W178"/>
      <c r="X178"/>
      <c r="Y178"/>
      <c r="Z178"/>
      <c r="AA178"/>
    </row>
    <row r="179" spans="4:27" ht="12.75">
      <c r="D179" s="47"/>
      <c r="E179" s="47"/>
      <c r="U179"/>
      <c r="V179"/>
      <c r="W179"/>
      <c r="X179"/>
      <c r="Y179"/>
      <c r="Z179"/>
      <c r="AA179"/>
    </row>
    <row r="180" spans="4:27" ht="12.75">
      <c r="D180" s="47"/>
      <c r="E180" s="47"/>
      <c r="U180"/>
      <c r="V180"/>
      <c r="W180"/>
      <c r="X180"/>
      <c r="Y180"/>
      <c r="Z180"/>
      <c r="AA180"/>
    </row>
    <row r="181" spans="4:27" ht="12.75">
      <c r="D181" s="47"/>
      <c r="E181" s="47"/>
      <c r="U181"/>
      <c r="V181"/>
      <c r="W181"/>
      <c r="X181"/>
      <c r="Y181"/>
      <c r="Z181"/>
      <c r="AA181"/>
    </row>
    <row r="182" spans="4:27" ht="12.75">
      <c r="D182" s="47"/>
      <c r="E182" s="47"/>
      <c r="U182"/>
      <c r="V182"/>
      <c r="W182"/>
      <c r="X182"/>
      <c r="Y182"/>
      <c r="Z182"/>
      <c r="AA182"/>
    </row>
    <row r="183" spans="4:27" ht="12.75">
      <c r="D183" s="47"/>
      <c r="E183" s="47"/>
      <c r="U183"/>
      <c r="V183"/>
      <c r="W183"/>
      <c r="X183"/>
      <c r="Y183"/>
      <c r="Z183"/>
      <c r="AA183"/>
    </row>
    <row r="184" spans="4:27" ht="12.75">
      <c r="D184" s="47"/>
      <c r="E184" s="47"/>
      <c r="U184"/>
      <c r="V184"/>
      <c r="W184"/>
      <c r="X184"/>
      <c r="Y184"/>
      <c r="Z184"/>
      <c r="AA184"/>
    </row>
    <row r="185" spans="4:27" ht="12.75">
      <c r="D185" s="47"/>
      <c r="E185" s="47"/>
      <c r="U185"/>
      <c r="V185"/>
      <c r="W185"/>
      <c r="X185"/>
      <c r="Y185"/>
      <c r="Z185"/>
      <c r="AA185"/>
    </row>
    <row r="186" spans="4:27" ht="12.75">
      <c r="D186" s="47"/>
      <c r="E186" s="47"/>
      <c r="U186"/>
      <c r="V186"/>
      <c r="W186"/>
      <c r="X186"/>
      <c r="Y186"/>
      <c r="Z186"/>
      <c r="AA186"/>
    </row>
    <row r="187" spans="4:27" ht="12.75">
      <c r="D187" s="47"/>
      <c r="E187" s="47"/>
      <c r="U187"/>
      <c r="V187"/>
      <c r="W187"/>
      <c r="X187"/>
      <c r="Y187"/>
      <c r="Z187"/>
      <c r="AA187"/>
    </row>
    <row r="188" spans="4:27" ht="12.75">
      <c r="D188" s="47"/>
      <c r="E188" s="47"/>
      <c r="U188"/>
      <c r="V188"/>
      <c r="W188"/>
      <c r="X188"/>
      <c r="Y188"/>
      <c r="Z188"/>
      <c r="AA188"/>
    </row>
    <row r="189" spans="4:27" ht="12.75">
      <c r="D189" s="47"/>
      <c r="E189" s="47"/>
      <c r="U189"/>
      <c r="V189"/>
      <c r="W189"/>
      <c r="X189"/>
      <c r="Y189"/>
      <c r="Z189"/>
      <c r="AA189"/>
    </row>
    <row r="190" spans="4:27" ht="12.75">
      <c r="D190" s="47"/>
      <c r="E190" s="47"/>
      <c r="U190"/>
      <c r="V190"/>
      <c r="W190"/>
      <c r="X190"/>
      <c r="Y190"/>
      <c r="Z190"/>
      <c r="AA190"/>
    </row>
    <row r="191" spans="4:27" ht="12.75">
      <c r="D191" s="47"/>
      <c r="E191" s="47"/>
      <c r="U191"/>
      <c r="V191"/>
      <c r="W191"/>
      <c r="X191"/>
      <c r="Y191"/>
      <c r="Z191"/>
      <c r="AA191"/>
    </row>
    <row r="192" spans="4:27" ht="12.75">
      <c r="D192" s="47"/>
      <c r="E192" s="47"/>
      <c r="U192"/>
      <c r="V192"/>
      <c r="W192"/>
      <c r="X192"/>
      <c r="Y192"/>
      <c r="Z192"/>
      <c r="AA192"/>
    </row>
    <row r="193" spans="4:27" ht="12.75">
      <c r="D193" s="47"/>
      <c r="E193" s="47"/>
      <c r="U193"/>
      <c r="V193"/>
      <c r="W193"/>
      <c r="X193"/>
      <c r="Y193"/>
      <c r="Z193"/>
      <c r="AA193"/>
    </row>
    <row r="194" spans="4:27" ht="12.75">
      <c r="D194" s="47"/>
      <c r="E194" s="47"/>
      <c r="U194"/>
      <c r="V194"/>
      <c r="W194"/>
      <c r="X194"/>
      <c r="Y194"/>
      <c r="Z194"/>
      <c r="AA194"/>
    </row>
    <row r="195" spans="4:27" ht="12.75">
      <c r="D195" s="47"/>
      <c r="E195" s="47"/>
      <c r="U195"/>
      <c r="V195"/>
      <c r="W195"/>
      <c r="X195"/>
      <c r="Y195"/>
      <c r="Z195"/>
      <c r="AA195"/>
    </row>
    <row r="196" spans="4:27" ht="12.75">
      <c r="D196" s="47"/>
      <c r="E196" s="47"/>
      <c r="U196"/>
      <c r="V196"/>
      <c r="W196"/>
      <c r="X196"/>
      <c r="Y196"/>
      <c r="Z196"/>
      <c r="AA196"/>
    </row>
    <row r="197" spans="4:27" ht="12.75">
      <c r="D197" s="47"/>
      <c r="E197" s="47"/>
      <c r="U197"/>
      <c r="V197"/>
      <c r="W197"/>
      <c r="X197"/>
      <c r="Y197"/>
      <c r="Z197"/>
      <c r="AA197"/>
    </row>
    <row r="198" spans="4:27" ht="12.75">
      <c r="D198" s="47"/>
      <c r="E198" s="47"/>
      <c r="U198"/>
      <c r="V198"/>
      <c r="W198"/>
      <c r="X198"/>
      <c r="Y198"/>
      <c r="Z198"/>
      <c r="AA198"/>
    </row>
    <row r="199" spans="4:27" ht="12.75">
      <c r="D199" s="47"/>
      <c r="E199" s="47"/>
      <c r="U199"/>
      <c r="V199"/>
      <c r="W199"/>
      <c r="X199"/>
      <c r="Y199"/>
      <c r="Z199"/>
      <c r="AA199"/>
    </row>
    <row r="200" spans="4:27" ht="12.75">
      <c r="D200" s="47"/>
      <c r="E200" s="47"/>
      <c r="U200"/>
      <c r="V200"/>
      <c r="W200"/>
      <c r="X200"/>
      <c r="Y200"/>
      <c r="Z200"/>
      <c r="AA200"/>
    </row>
    <row r="201" spans="4:27" ht="12.75">
      <c r="D201" s="47"/>
      <c r="E201" s="47"/>
      <c r="U201"/>
      <c r="V201"/>
      <c r="W201"/>
      <c r="X201"/>
      <c r="Y201"/>
      <c r="Z201"/>
      <c r="AA201"/>
    </row>
    <row r="202" spans="4:27" ht="12.75">
      <c r="D202" s="47"/>
      <c r="E202" s="47"/>
      <c r="U202"/>
      <c r="V202"/>
      <c r="W202"/>
      <c r="X202"/>
      <c r="Y202"/>
      <c r="Z202"/>
      <c r="AA202"/>
    </row>
    <row r="203" spans="4:27" ht="12.75">
      <c r="D203" s="47"/>
      <c r="E203" s="47"/>
      <c r="U203"/>
      <c r="V203"/>
      <c r="W203"/>
      <c r="X203"/>
      <c r="Y203"/>
      <c r="Z203"/>
      <c r="AA203"/>
    </row>
    <row r="204" spans="4:27" ht="12.75">
      <c r="D204" s="47"/>
      <c r="E204" s="47"/>
      <c r="U204"/>
      <c r="V204"/>
      <c r="W204"/>
      <c r="X204"/>
      <c r="Y204"/>
      <c r="Z204"/>
      <c r="AA204"/>
    </row>
    <row r="205" spans="4:27" ht="12.75">
      <c r="D205" s="47"/>
      <c r="E205" s="47"/>
      <c r="U205"/>
      <c r="V205"/>
      <c r="W205"/>
      <c r="X205"/>
      <c r="Y205"/>
      <c r="Z205"/>
      <c r="AA205"/>
    </row>
    <row r="206" spans="4:27" ht="12.75">
      <c r="D206" s="47"/>
      <c r="E206" s="47"/>
      <c r="U206"/>
      <c r="V206"/>
      <c r="W206"/>
      <c r="X206"/>
      <c r="Y206"/>
      <c r="Z206"/>
      <c r="AA206"/>
    </row>
    <row r="207" spans="4:27" ht="12.75">
      <c r="D207" s="47"/>
      <c r="E207" s="47"/>
      <c r="U207"/>
      <c r="V207"/>
      <c r="W207"/>
      <c r="X207"/>
      <c r="Y207"/>
      <c r="Z207"/>
      <c r="AA207"/>
    </row>
    <row r="208" spans="4:27" ht="12.75">
      <c r="D208" s="47"/>
      <c r="E208" s="47"/>
      <c r="U208"/>
      <c r="V208"/>
      <c r="W208"/>
      <c r="X208"/>
      <c r="Y208"/>
      <c r="Z208"/>
      <c r="AA208"/>
    </row>
    <row r="209" spans="4:27" ht="12.75">
      <c r="D209" s="47"/>
      <c r="E209" s="47"/>
      <c r="U209"/>
      <c r="V209"/>
      <c r="W209"/>
      <c r="X209"/>
      <c r="Y209"/>
      <c r="Z209"/>
      <c r="AA209"/>
    </row>
    <row r="210" spans="4:27" ht="12.75">
      <c r="D210" s="47"/>
      <c r="E210" s="47"/>
      <c r="U210"/>
      <c r="V210"/>
      <c r="W210"/>
      <c r="X210"/>
      <c r="Y210"/>
      <c r="Z210"/>
      <c r="AA210"/>
    </row>
    <row r="211" spans="4:27" ht="12.75">
      <c r="D211" s="47"/>
      <c r="E211" s="47"/>
      <c r="U211"/>
      <c r="V211"/>
      <c r="W211"/>
      <c r="X211"/>
      <c r="Y211"/>
      <c r="Z211"/>
      <c r="AA211"/>
    </row>
    <row r="212" spans="4:27" ht="12.75">
      <c r="D212" s="47"/>
      <c r="E212" s="47"/>
      <c r="U212"/>
      <c r="V212"/>
      <c r="W212"/>
      <c r="X212"/>
      <c r="Y212"/>
      <c r="Z212"/>
      <c r="AA212"/>
    </row>
    <row r="213" spans="4:27" ht="12.75">
      <c r="D213" s="47"/>
      <c r="E213" s="47"/>
      <c r="U213"/>
      <c r="V213"/>
      <c r="W213"/>
      <c r="X213"/>
      <c r="Y213"/>
      <c r="Z213"/>
      <c r="AA213"/>
    </row>
    <row r="214" spans="4:27" ht="12.75">
      <c r="D214" s="47"/>
      <c r="E214" s="47"/>
      <c r="U214"/>
      <c r="V214"/>
      <c r="W214"/>
      <c r="X214"/>
      <c r="Y214"/>
      <c r="Z214"/>
      <c r="AA214"/>
    </row>
    <row r="215" spans="4:27" ht="12.75">
      <c r="D215" s="47"/>
      <c r="E215" s="47"/>
      <c r="U215"/>
      <c r="V215"/>
      <c r="W215"/>
      <c r="X215"/>
      <c r="Y215"/>
      <c r="Z215"/>
      <c r="AA215"/>
    </row>
    <row r="216" spans="4:27" ht="12.75">
      <c r="D216" s="47"/>
      <c r="E216" s="47"/>
      <c r="U216"/>
      <c r="V216"/>
      <c r="W216"/>
      <c r="X216"/>
      <c r="Y216"/>
      <c r="Z216"/>
      <c r="AA216"/>
    </row>
    <row r="217" spans="4:27" ht="12.75">
      <c r="D217" s="47"/>
      <c r="E217" s="47"/>
      <c r="U217"/>
      <c r="V217"/>
      <c r="W217"/>
      <c r="X217"/>
      <c r="Y217"/>
      <c r="Z217"/>
      <c r="AA217"/>
    </row>
    <row r="218" spans="4:27" ht="12.75">
      <c r="D218" s="47"/>
      <c r="E218" s="47"/>
      <c r="U218"/>
      <c r="V218"/>
      <c r="W218"/>
      <c r="X218"/>
      <c r="Y218"/>
      <c r="Z218"/>
      <c r="AA218"/>
    </row>
    <row r="219" spans="4:27" ht="12.75">
      <c r="D219" s="47"/>
      <c r="E219" s="47"/>
      <c r="U219"/>
      <c r="V219"/>
      <c r="W219"/>
      <c r="X219"/>
      <c r="Y219"/>
      <c r="Z219"/>
      <c r="AA219"/>
    </row>
    <row r="220" spans="4:27" ht="12.75">
      <c r="D220" s="47"/>
      <c r="E220" s="47"/>
      <c r="U220"/>
      <c r="V220"/>
      <c r="W220"/>
      <c r="X220"/>
      <c r="Y220"/>
      <c r="Z220"/>
      <c r="AA220"/>
    </row>
    <row r="221" spans="4:27" ht="12.75">
      <c r="D221" s="47"/>
      <c r="E221" s="47"/>
      <c r="U221"/>
      <c r="V221"/>
      <c r="W221"/>
      <c r="X221"/>
      <c r="Y221"/>
      <c r="Z221"/>
      <c r="AA221"/>
    </row>
    <row r="222" spans="4:27" ht="12.75">
      <c r="D222" s="47"/>
      <c r="E222" s="47"/>
      <c r="U222"/>
      <c r="V222"/>
      <c r="W222"/>
      <c r="X222"/>
      <c r="Y222"/>
      <c r="Z222"/>
      <c r="AA222"/>
    </row>
    <row r="223" spans="4:27" ht="12.75">
      <c r="D223" s="47"/>
      <c r="E223" s="47"/>
      <c r="U223"/>
      <c r="V223"/>
      <c r="W223"/>
      <c r="X223"/>
      <c r="Y223"/>
      <c r="Z223"/>
      <c r="AA223"/>
    </row>
    <row r="224" spans="4:27" ht="12.75">
      <c r="D224" s="47"/>
      <c r="E224" s="47"/>
      <c r="U224"/>
      <c r="V224"/>
      <c r="W224"/>
      <c r="X224"/>
      <c r="Y224"/>
      <c r="Z224"/>
      <c r="AA224"/>
    </row>
    <row r="225" spans="4:27" ht="12.75">
      <c r="D225" s="47"/>
      <c r="E225" s="47"/>
      <c r="U225"/>
      <c r="V225"/>
      <c r="W225"/>
      <c r="X225"/>
      <c r="Y225"/>
      <c r="Z225"/>
      <c r="AA225"/>
    </row>
    <row r="226" spans="4:27" ht="12.75">
      <c r="D226" s="47"/>
      <c r="E226" s="47"/>
      <c r="U226"/>
      <c r="V226"/>
      <c r="W226"/>
      <c r="X226"/>
      <c r="Y226"/>
      <c r="Z226"/>
      <c r="AA226"/>
    </row>
    <row r="227" spans="4:27" ht="12.75">
      <c r="D227" s="47"/>
      <c r="E227" s="47"/>
      <c r="U227"/>
      <c r="V227"/>
      <c r="W227"/>
      <c r="X227"/>
      <c r="Y227"/>
      <c r="Z227"/>
      <c r="AA227"/>
    </row>
    <row r="228" spans="4:27" ht="12.75">
      <c r="D228" s="47"/>
      <c r="E228" s="47"/>
      <c r="U228"/>
      <c r="V228"/>
      <c r="W228"/>
      <c r="X228"/>
      <c r="Y228"/>
      <c r="Z228"/>
      <c r="AA228"/>
    </row>
    <row r="229" spans="4:27" ht="12.75">
      <c r="D229" s="47"/>
      <c r="E229" s="47"/>
      <c r="U229"/>
      <c r="V229"/>
      <c r="W229"/>
      <c r="X229"/>
      <c r="Y229"/>
      <c r="Z229"/>
      <c r="AA229"/>
    </row>
    <row r="230" spans="4:27" ht="12.75">
      <c r="D230" s="47"/>
      <c r="E230" s="47"/>
      <c r="U230"/>
      <c r="V230"/>
      <c r="W230"/>
      <c r="X230"/>
      <c r="Y230"/>
      <c r="Z230"/>
      <c r="AA230"/>
    </row>
    <row r="231" spans="4:27" ht="12.75">
      <c r="D231" s="47"/>
      <c r="E231" s="47"/>
      <c r="U231"/>
      <c r="V231"/>
      <c r="W231"/>
      <c r="X231"/>
      <c r="Y231"/>
      <c r="Z231"/>
      <c r="AA231"/>
    </row>
    <row r="232" spans="4:27" ht="12.75">
      <c r="D232" s="47"/>
      <c r="E232" s="47"/>
      <c r="U232"/>
      <c r="V232"/>
      <c r="W232"/>
      <c r="X232"/>
      <c r="Y232"/>
      <c r="Z232"/>
      <c r="AA232"/>
    </row>
    <row r="233" spans="4:27" ht="12.75">
      <c r="D233" s="47"/>
      <c r="E233" s="47"/>
      <c r="U233"/>
      <c r="V233"/>
      <c r="W233"/>
      <c r="X233"/>
      <c r="Y233"/>
      <c r="Z233"/>
      <c r="AA233"/>
    </row>
    <row r="234" spans="4:27" ht="12.75">
      <c r="D234" s="47"/>
      <c r="E234" s="47"/>
      <c r="U234"/>
      <c r="V234"/>
      <c r="W234"/>
      <c r="X234"/>
      <c r="Y234"/>
      <c r="Z234"/>
      <c r="AA234"/>
    </row>
    <row r="235" spans="4:27" ht="12.75">
      <c r="D235" s="47"/>
      <c r="E235" s="47"/>
      <c r="U235"/>
      <c r="V235"/>
      <c r="W235"/>
      <c r="X235"/>
      <c r="Y235"/>
      <c r="Z235"/>
      <c r="AA235"/>
    </row>
    <row r="236" spans="4:27" ht="12.75">
      <c r="D236" s="47"/>
      <c r="E236" s="47"/>
      <c r="U236"/>
      <c r="V236"/>
      <c r="W236"/>
      <c r="X236"/>
      <c r="Y236"/>
      <c r="Z236"/>
      <c r="AA236"/>
    </row>
    <row r="237" spans="4:27" ht="12.75">
      <c r="D237" s="47"/>
      <c r="E237" s="47"/>
      <c r="U237"/>
      <c r="V237"/>
      <c r="W237"/>
      <c r="X237"/>
      <c r="Y237"/>
      <c r="Z237"/>
      <c r="AA237"/>
    </row>
    <row r="238" spans="4:27" ht="12.75">
      <c r="D238" s="47"/>
      <c r="E238" s="47"/>
      <c r="U238"/>
      <c r="V238"/>
      <c r="W238"/>
      <c r="X238"/>
      <c r="Y238"/>
      <c r="Z238"/>
      <c r="AA238"/>
    </row>
    <row r="239" spans="4:27" ht="12.75">
      <c r="D239" s="47"/>
      <c r="E239" s="47"/>
      <c r="U239"/>
      <c r="V239"/>
      <c r="W239"/>
      <c r="X239"/>
      <c r="Y239"/>
      <c r="Z239"/>
      <c r="AA239"/>
    </row>
    <row r="240" spans="4:27" ht="12.75">
      <c r="D240" s="47"/>
      <c r="E240" s="47"/>
      <c r="U240"/>
      <c r="V240"/>
      <c r="W240"/>
      <c r="X240"/>
      <c r="Y240"/>
      <c r="Z240"/>
      <c r="AA240"/>
    </row>
    <row r="241" spans="4:5" ht="12.75">
      <c r="D241" s="47"/>
      <c r="E241" s="47"/>
    </row>
    <row r="242" spans="4:5" ht="12.75">
      <c r="D242" s="47"/>
      <c r="E242" s="47"/>
    </row>
    <row r="243" spans="4:5" ht="12.75">
      <c r="D243" s="47"/>
      <c r="E243" s="47"/>
    </row>
    <row r="244" spans="4:5" ht="12.75">
      <c r="D244" s="47"/>
      <c r="E244" s="47"/>
    </row>
    <row r="245" spans="4:5" ht="12.75">
      <c r="D245" s="47"/>
      <c r="E245" s="47"/>
    </row>
    <row r="246" spans="4:27" ht="12.75">
      <c r="D246" s="47"/>
      <c r="E246" s="47"/>
      <c r="U246"/>
      <c r="V246"/>
      <c r="W246"/>
      <c r="X246"/>
      <c r="Y246"/>
      <c r="Z246"/>
      <c r="AA246"/>
    </row>
    <row r="247" spans="4:27" ht="12.75">
      <c r="D247" s="47"/>
      <c r="E247" s="47"/>
      <c r="U247"/>
      <c r="V247"/>
      <c r="W247"/>
      <c r="X247"/>
      <c r="Y247"/>
      <c r="Z247"/>
      <c r="AA247"/>
    </row>
    <row r="248" spans="4:27" ht="12.75">
      <c r="D248" s="47"/>
      <c r="E248" s="47"/>
      <c r="U248"/>
      <c r="V248"/>
      <c r="W248"/>
      <c r="X248"/>
      <c r="Y248"/>
      <c r="Z248"/>
      <c r="AA248"/>
    </row>
    <row r="249" spans="4:27" ht="12.75">
      <c r="D249" s="47"/>
      <c r="E249" s="47"/>
      <c r="U249"/>
      <c r="V249"/>
      <c r="W249"/>
      <c r="X249"/>
      <c r="Y249"/>
      <c r="Z249"/>
      <c r="AA249"/>
    </row>
    <row r="250" spans="4:27" ht="12.75">
      <c r="D250" s="47"/>
      <c r="E250" s="47"/>
      <c r="U250"/>
      <c r="V250"/>
      <c r="W250"/>
      <c r="X250"/>
      <c r="Y250"/>
      <c r="Z250"/>
      <c r="AA250"/>
    </row>
    <row r="251" spans="4:27" ht="12.75">
      <c r="D251" s="47"/>
      <c r="E251" s="47"/>
      <c r="U251"/>
      <c r="V251"/>
      <c r="W251"/>
      <c r="X251"/>
      <c r="Y251"/>
      <c r="Z251"/>
      <c r="AA251"/>
    </row>
    <row r="252" spans="4:27" ht="12.75">
      <c r="D252" s="47"/>
      <c r="E252" s="47"/>
      <c r="U252"/>
      <c r="V252"/>
      <c r="W252"/>
      <c r="X252"/>
      <c r="Y252"/>
      <c r="Z252"/>
      <c r="AA252"/>
    </row>
    <row r="253" spans="4:27" ht="12.75">
      <c r="D253" s="47"/>
      <c r="E253" s="47"/>
      <c r="U253"/>
      <c r="V253"/>
      <c r="W253"/>
      <c r="X253"/>
      <c r="Y253"/>
      <c r="Z253"/>
      <c r="AA253"/>
    </row>
    <row r="254" spans="4:27" ht="12.75">
      <c r="D254" s="47"/>
      <c r="E254" s="47"/>
      <c r="U254"/>
      <c r="V254"/>
      <c r="W254"/>
      <c r="X254"/>
      <c r="Y254"/>
      <c r="Z254"/>
      <c r="AA254"/>
    </row>
    <row r="255" spans="4:27" ht="12.75">
      <c r="D255" s="47"/>
      <c r="E255" s="47"/>
      <c r="U255"/>
      <c r="V255"/>
      <c r="W255"/>
      <c r="X255"/>
      <c r="Y255"/>
      <c r="Z255"/>
      <c r="AA255"/>
    </row>
    <row r="256" spans="4:27" ht="12.75">
      <c r="D256" s="47"/>
      <c r="E256" s="47"/>
      <c r="U256"/>
      <c r="V256"/>
      <c r="W256"/>
      <c r="X256"/>
      <c r="Y256"/>
      <c r="Z256"/>
      <c r="AA256"/>
    </row>
    <row r="257" spans="4:27" ht="12.75">
      <c r="D257" s="47"/>
      <c r="E257" s="47"/>
      <c r="U257"/>
      <c r="V257"/>
      <c r="W257"/>
      <c r="X257"/>
      <c r="Y257"/>
      <c r="Z257"/>
      <c r="AA257"/>
    </row>
    <row r="258" spans="4:27" ht="12.75">
      <c r="D258" s="47"/>
      <c r="E258" s="47"/>
      <c r="U258"/>
      <c r="V258"/>
      <c r="W258"/>
      <c r="X258"/>
      <c r="Y258"/>
      <c r="Z258"/>
      <c r="AA258"/>
    </row>
    <row r="259" spans="4:27" ht="12.75">
      <c r="D259" s="47"/>
      <c r="E259" s="47"/>
      <c r="U259"/>
      <c r="V259"/>
      <c r="W259"/>
      <c r="X259"/>
      <c r="Y259"/>
      <c r="Z259"/>
      <c r="AA259"/>
    </row>
    <row r="260" spans="4:27" ht="12.75">
      <c r="D260" s="47"/>
      <c r="E260" s="47"/>
      <c r="U260"/>
      <c r="V260"/>
      <c r="W260"/>
      <c r="X260"/>
      <c r="Y260"/>
      <c r="Z260"/>
      <c r="AA260"/>
    </row>
    <row r="261" spans="4:27" ht="12.75">
      <c r="D261" s="47"/>
      <c r="E261" s="47"/>
      <c r="U261"/>
      <c r="V261"/>
      <c r="W261"/>
      <c r="X261"/>
      <c r="Y261"/>
      <c r="Z261"/>
      <c r="AA261"/>
    </row>
    <row r="262" spans="4:27" ht="12.75">
      <c r="D262" s="47"/>
      <c r="E262" s="47"/>
      <c r="U262"/>
      <c r="V262"/>
      <c r="W262"/>
      <c r="X262"/>
      <c r="Y262"/>
      <c r="Z262"/>
      <c r="AA262"/>
    </row>
    <row r="263" spans="4:27" ht="12.75">
      <c r="D263" s="47"/>
      <c r="E263" s="47"/>
      <c r="U263"/>
      <c r="V263"/>
      <c r="W263"/>
      <c r="X263"/>
      <c r="Y263"/>
      <c r="Z263"/>
      <c r="AA263"/>
    </row>
    <row r="274" spans="4:27" ht="12.75">
      <c r="D274" s="47"/>
      <c r="E274" s="47"/>
      <c r="F274" s="47"/>
      <c r="R274"/>
      <c r="U274"/>
      <c r="V274"/>
      <c r="W274"/>
      <c r="X274"/>
      <c r="Y274"/>
      <c r="Z274"/>
      <c r="AA274"/>
    </row>
    <row r="275" spans="4:27" ht="12.75">
      <c r="D275" s="47"/>
      <c r="E275" s="47"/>
      <c r="F275" s="47"/>
      <c r="R275"/>
      <c r="U275"/>
      <c r="V275"/>
      <c r="W275"/>
      <c r="X275"/>
      <c r="Y275"/>
      <c r="Z275"/>
      <c r="AA275"/>
    </row>
    <row r="276" spans="4:27" ht="12.75">
      <c r="D276" s="47"/>
      <c r="E276" s="47"/>
      <c r="F276" s="47"/>
      <c r="R276"/>
      <c r="U276"/>
      <c r="V276"/>
      <c r="W276"/>
      <c r="X276"/>
      <c r="Y276"/>
      <c r="Z276"/>
      <c r="AA276"/>
    </row>
    <row r="277" spans="4:27" ht="12.75">
      <c r="D277" s="47"/>
      <c r="E277" s="47"/>
      <c r="F277" s="47"/>
      <c r="R277"/>
      <c r="U277"/>
      <c r="V277"/>
      <c r="W277"/>
      <c r="X277"/>
      <c r="Y277"/>
      <c r="Z277"/>
      <c r="AA277"/>
    </row>
    <row r="278" spans="4:27" ht="12.75">
      <c r="D278" s="47"/>
      <c r="E278" s="47"/>
      <c r="F278" s="47"/>
      <c r="R278"/>
      <c r="U278"/>
      <c r="V278"/>
      <c r="W278"/>
      <c r="X278"/>
      <c r="Y278"/>
      <c r="Z278"/>
      <c r="AA278"/>
    </row>
    <row r="279" spans="4:27" ht="12.75">
      <c r="D279" s="47"/>
      <c r="E279" s="47"/>
      <c r="F279" s="47"/>
      <c r="R279"/>
      <c r="U279"/>
      <c r="V279"/>
      <c r="W279"/>
      <c r="X279"/>
      <c r="Y279"/>
      <c r="Z279"/>
      <c r="AA279"/>
    </row>
    <row r="280" spans="4:27" ht="12.75">
      <c r="D280" s="47"/>
      <c r="E280" s="47"/>
      <c r="F280" s="47"/>
      <c r="R280"/>
      <c r="U280"/>
      <c r="V280"/>
      <c r="W280"/>
      <c r="X280"/>
      <c r="Y280"/>
      <c r="Z280"/>
      <c r="AA280"/>
    </row>
    <row r="281" spans="4:27" ht="12.75">
      <c r="D281" s="47"/>
      <c r="E281" s="47"/>
      <c r="F281" s="47"/>
      <c r="R281"/>
      <c r="U281"/>
      <c r="V281"/>
      <c r="W281"/>
      <c r="X281"/>
      <c r="Y281"/>
      <c r="Z281"/>
      <c r="AA281"/>
    </row>
    <row r="282" spans="4:27" ht="12.75">
      <c r="D282" s="47"/>
      <c r="E282" s="47"/>
      <c r="F282" s="47"/>
      <c r="R282"/>
      <c r="U282"/>
      <c r="V282"/>
      <c r="W282"/>
      <c r="X282"/>
      <c r="Y282"/>
      <c r="Z282"/>
      <c r="AA282"/>
    </row>
    <row r="283" spans="4:27" ht="12.75">
      <c r="D283" s="47"/>
      <c r="E283" s="47"/>
      <c r="F283" s="47"/>
      <c r="R283"/>
      <c r="U283"/>
      <c r="V283"/>
      <c r="W283"/>
      <c r="X283"/>
      <c r="Y283"/>
      <c r="Z283"/>
      <c r="AA283"/>
    </row>
  </sheetData>
  <sheetProtection/>
  <mergeCells count="9">
    <mergeCell ref="AE3:AK3"/>
    <mergeCell ref="A2:D2"/>
    <mergeCell ref="A3:D4"/>
    <mergeCell ref="A46:D46"/>
    <mergeCell ref="A47:D47"/>
    <mergeCell ref="A48:D48"/>
    <mergeCell ref="F3:F4"/>
    <mergeCell ref="G3:Q3"/>
    <mergeCell ref="S3:AB3"/>
  </mergeCells>
  <printOptions/>
  <pageMargins left="0.17" right="0.75" top="1.01" bottom="1" header="0.5" footer="0.5"/>
  <pageSetup fitToHeight="1" fitToWidth="1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308"/>
  <sheetViews>
    <sheetView zoomScalePageLayoutView="0" workbookViewId="0" topLeftCell="A1">
      <pane ySplit="3525" topLeftCell="A35" activePane="bottomLeft" state="split"/>
      <selection pane="topLeft" activeCell="D83" sqref="D83"/>
      <selection pane="bottomLeft" activeCell="F47" sqref="F47"/>
    </sheetView>
  </sheetViews>
  <sheetFormatPr defaultColWidth="9.140625" defaultRowHeight="12.75"/>
  <cols>
    <col min="2" max="2" width="0" style="0" hidden="1" customWidth="1"/>
    <col min="4" max="4" width="40.00390625" style="51" customWidth="1"/>
    <col min="5" max="5" width="6.28125" style="51" hidden="1" customWidth="1"/>
    <col min="6" max="6" width="9.57421875" style="40" customWidth="1"/>
    <col min="7" max="7" width="16.140625" style="0" bestFit="1" customWidth="1"/>
    <col min="8" max="8" width="13.140625" style="0" bestFit="1" customWidth="1"/>
    <col min="9" max="9" width="14.8515625" style="0" bestFit="1" customWidth="1"/>
    <col min="10" max="10" width="15.421875" style="0" bestFit="1" customWidth="1"/>
    <col min="11" max="11" width="14.8515625" style="0" bestFit="1" customWidth="1"/>
    <col min="12" max="12" width="14.421875" style="0" bestFit="1" customWidth="1"/>
    <col min="13" max="14" width="15.421875" style="0" bestFit="1" customWidth="1"/>
    <col min="15" max="15" width="15.421875" style="0" customWidth="1"/>
    <col min="16" max="16" width="13.421875" style="0" bestFit="1" customWidth="1"/>
    <col min="17" max="17" width="15.8515625" style="8" customWidth="1"/>
    <col min="18" max="18" width="4.140625" style="52" customWidth="1"/>
    <col min="19" max="19" width="16.57421875" style="0" customWidth="1"/>
    <col min="20" max="20" width="14.8515625" style="0" customWidth="1"/>
    <col min="21" max="27" width="14.8515625" style="47" customWidth="1"/>
    <col min="28" max="28" width="17.140625" style="0" customWidth="1"/>
    <col min="29" max="29" width="15.421875" style="0" customWidth="1"/>
    <col min="30" max="30" width="3.28125" style="0" customWidth="1"/>
    <col min="31" max="31" width="17.7109375" style="0" bestFit="1" customWidth="1"/>
    <col min="32" max="34" width="16.140625" style="0" customWidth="1"/>
    <col min="35" max="35" width="17.140625" style="0" customWidth="1"/>
    <col min="36" max="36" width="16.140625" style="0" customWidth="1"/>
    <col min="37" max="37" width="17.8515625" style="0" customWidth="1"/>
    <col min="38" max="38" width="15.57421875" style="0" customWidth="1"/>
    <col min="39" max="39" width="17.140625" style="0" customWidth="1"/>
    <col min="40" max="40" width="12.00390625" style="0" customWidth="1"/>
  </cols>
  <sheetData>
    <row r="1" spans="4:18" s="47" customFormat="1" ht="19.5" customHeight="1">
      <c r="D1" s="64"/>
      <c r="E1" s="64"/>
      <c r="F1" s="73"/>
      <c r="Q1" s="87"/>
      <c r="R1" s="52"/>
    </row>
    <row r="2" spans="1:28" s="33" customFormat="1" ht="20.25" customHeight="1">
      <c r="A2" s="196"/>
      <c r="B2" s="196"/>
      <c r="C2" s="196"/>
      <c r="D2" s="196"/>
      <c r="E2" s="95"/>
      <c r="F2" s="95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1:143" s="5" customFormat="1" ht="33.75" customHeight="1">
      <c r="A3" s="183" t="s">
        <v>339</v>
      </c>
      <c r="B3" s="184"/>
      <c r="C3" s="184"/>
      <c r="D3" s="184"/>
      <c r="E3" s="96"/>
      <c r="F3" s="181" t="s">
        <v>325</v>
      </c>
      <c r="G3" s="188" t="s">
        <v>253</v>
      </c>
      <c r="H3" s="205"/>
      <c r="I3" s="205"/>
      <c r="J3" s="205"/>
      <c r="K3" s="205"/>
      <c r="L3" s="205"/>
      <c r="M3" s="205"/>
      <c r="N3" s="205"/>
      <c r="O3" s="205"/>
      <c r="P3" s="205"/>
      <c r="Q3" s="206"/>
      <c r="R3" s="24"/>
      <c r="S3" s="188" t="s">
        <v>258</v>
      </c>
      <c r="T3" s="207"/>
      <c r="U3" s="207"/>
      <c r="V3" s="207"/>
      <c r="W3" s="207"/>
      <c r="X3" s="207"/>
      <c r="Y3" s="207"/>
      <c r="Z3" s="207"/>
      <c r="AA3" s="207"/>
      <c r="AB3" s="208"/>
      <c r="AC3" s="15"/>
      <c r="AD3" s="3"/>
      <c r="AE3" s="178" t="s">
        <v>269</v>
      </c>
      <c r="AF3" s="204"/>
      <c r="AG3" s="204"/>
      <c r="AH3" s="204"/>
      <c r="AI3" s="194"/>
      <c r="AJ3" s="204"/>
      <c r="AK3" s="195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</row>
    <row r="4" spans="1:143" s="5" customFormat="1" ht="91.5" customHeight="1">
      <c r="A4" s="185"/>
      <c r="B4" s="186"/>
      <c r="C4" s="186"/>
      <c r="D4" s="186"/>
      <c r="E4" s="97"/>
      <c r="F4" s="182"/>
      <c r="G4" s="18" t="s">
        <v>246</v>
      </c>
      <c r="H4" s="16" t="s">
        <v>247</v>
      </c>
      <c r="I4" s="16" t="s">
        <v>248</v>
      </c>
      <c r="J4" s="16" t="s">
        <v>249</v>
      </c>
      <c r="K4" s="44" t="s">
        <v>261</v>
      </c>
      <c r="L4" s="16" t="s">
        <v>250</v>
      </c>
      <c r="M4" s="16" t="s">
        <v>0</v>
      </c>
      <c r="N4" s="16" t="s">
        <v>251</v>
      </c>
      <c r="O4" s="16" t="s">
        <v>252</v>
      </c>
      <c r="P4" s="23" t="s">
        <v>285</v>
      </c>
      <c r="Q4" s="58" t="s">
        <v>1</v>
      </c>
      <c r="R4" s="25"/>
      <c r="S4" s="16" t="s">
        <v>254</v>
      </c>
      <c r="T4" s="34" t="s">
        <v>255</v>
      </c>
      <c r="U4" s="57" t="s">
        <v>306</v>
      </c>
      <c r="V4" s="57" t="s">
        <v>307</v>
      </c>
      <c r="W4" s="17" t="s">
        <v>2</v>
      </c>
      <c r="X4" s="17" t="s">
        <v>256</v>
      </c>
      <c r="Y4" s="17" t="s">
        <v>308</v>
      </c>
      <c r="Z4" s="57" t="s">
        <v>309</v>
      </c>
      <c r="AA4" s="17" t="s">
        <v>257</v>
      </c>
      <c r="AB4" s="26" t="s">
        <v>260</v>
      </c>
      <c r="AC4" s="22" t="s">
        <v>259</v>
      </c>
      <c r="AD4" s="3"/>
      <c r="AE4" s="16" t="s">
        <v>262</v>
      </c>
      <c r="AF4" s="16" t="s">
        <v>263</v>
      </c>
      <c r="AG4" s="16" t="s">
        <v>264</v>
      </c>
      <c r="AH4" s="16" t="s">
        <v>265</v>
      </c>
      <c r="AI4" s="60" t="s">
        <v>268</v>
      </c>
      <c r="AJ4" s="34" t="s">
        <v>266</v>
      </c>
      <c r="AK4" s="60" t="s">
        <v>267</v>
      </c>
      <c r="AL4" s="3"/>
      <c r="AM4" s="50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</row>
    <row r="5" spans="1:49" ht="14.25" customHeight="1">
      <c r="A5" s="4">
        <v>1</v>
      </c>
      <c r="B5" s="43" t="s">
        <v>316</v>
      </c>
      <c r="C5" s="43">
        <v>15928</v>
      </c>
      <c r="D5" s="65" t="s">
        <v>242</v>
      </c>
      <c r="E5" s="51">
        <f>IF(F5="y",1,"")</f>
        <v>1</v>
      </c>
      <c r="F5" s="143" t="s">
        <v>326</v>
      </c>
      <c r="G5" s="74">
        <v>49010</v>
      </c>
      <c r="H5" s="66">
        <v>8543</v>
      </c>
      <c r="I5" s="66">
        <v>0</v>
      </c>
      <c r="J5" s="66">
        <v>0</v>
      </c>
      <c r="K5" s="66">
        <v>0</v>
      </c>
      <c r="L5" s="66"/>
      <c r="M5" s="66">
        <v>3940</v>
      </c>
      <c r="N5" s="66">
        <v>36815</v>
      </c>
      <c r="O5" s="66">
        <v>5956</v>
      </c>
      <c r="P5" s="66">
        <v>0</v>
      </c>
      <c r="Q5" s="53">
        <f aca="true" t="shared" si="0" ref="Q5:Q54">SUM(G5:P5)</f>
        <v>104264</v>
      </c>
      <c r="R5" s="10"/>
      <c r="S5" s="66">
        <v>47170</v>
      </c>
      <c r="T5" s="66">
        <v>0</v>
      </c>
      <c r="U5" s="66">
        <v>5079</v>
      </c>
      <c r="V5" s="66">
        <v>1602</v>
      </c>
      <c r="W5" s="66">
        <v>18216</v>
      </c>
      <c r="X5" s="66">
        <v>33006</v>
      </c>
      <c r="Y5" s="66">
        <v>7922</v>
      </c>
      <c r="Z5" s="66">
        <v>1301</v>
      </c>
      <c r="AA5" s="66">
        <v>0</v>
      </c>
      <c r="AB5" s="48">
        <f aca="true" t="shared" si="1" ref="AB5:AB54">SUM(S5:AA5)</f>
        <v>114296</v>
      </c>
      <c r="AC5" s="46">
        <f aca="true" t="shared" si="2" ref="AC5:AC54">+Q5-AB5</f>
        <v>-10032</v>
      </c>
      <c r="AD5" s="41"/>
      <c r="AE5" s="66">
        <v>1201159</v>
      </c>
      <c r="AF5" s="66">
        <v>38254</v>
      </c>
      <c r="AG5" s="66">
        <v>733382</v>
      </c>
      <c r="AH5" s="66">
        <v>804</v>
      </c>
      <c r="AI5" s="62">
        <f aca="true" t="shared" si="3" ref="AI5:AI54">SUM(AE5:AH5)</f>
        <v>1973599</v>
      </c>
      <c r="AJ5" s="66">
        <v>2299</v>
      </c>
      <c r="AK5" s="62">
        <f aca="true" t="shared" si="4" ref="AK5:AK54">+AI5-AJ5</f>
        <v>1971300</v>
      </c>
      <c r="AL5" s="41"/>
      <c r="AM5" s="89"/>
      <c r="AN5" s="41"/>
      <c r="AW5" s="3"/>
    </row>
    <row r="6" spans="1:40" ht="14.25" customHeight="1">
      <c r="A6" s="4">
        <f aca="true" t="shared" si="5" ref="A6:A69">+A5+1</f>
        <v>2</v>
      </c>
      <c r="B6" s="43" t="s">
        <v>316</v>
      </c>
      <c r="C6" s="43">
        <v>12601</v>
      </c>
      <c r="D6" s="65" t="s">
        <v>219</v>
      </c>
      <c r="E6" s="51">
        <f aca="true" t="shared" si="6" ref="E6:E68">IF(F6="y",1,"")</f>
        <v>1</v>
      </c>
      <c r="F6" s="143" t="s">
        <v>326</v>
      </c>
      <c r="G6" s="74">
        <v>140390</v>
      </c>
      <c r="H6" s="66">
        <v>0</v>
      </c>
      <c r="I6" s="66">
        <v>0</v>
      </c>
      <c r="J6" s="66">
        <v>0</v>
      </c>
      <c r="K6" s="66">
        <v>2000</v>
      </c>
      <c r="L6" s="66">
        <v>2600</v>
      </c>
      <c r="M6" s="66">
        <v>20062</v>
      </c>
      <c r="N6" s="66">
        <v>21200</v>
      </c>
      <c r="O6" s="66">
        <v>6929</v>
      </c>
      <c r="P6" s="66">
        <v>0</v>
      </c>
      <c r="Q6" s="53">
        <f t="shared" si="0"/>
        <v>193181</v>
      </c>
      <c r="R6" s="10"/>
      <c r="S6" s="66">
        <v>103741</v>
      </c>
      <c r="T6" s="66">
        <v>14895</v>
      </c>
      <c r="U6" s="66">
        <v>3817</v>
      </c>
      <c r="V6" s="66">
        <v>26603</v>
      </c>
      <c r="W6" s="66">
        <v>29744</v>
      </c>
      <c r="X6" s="66">
        <v>22694</v>
      </c>
      <c r="Y6" s="66">
        <v>0</v>
      </c>
      <c r="Z6" s="66">
        <v>7630</v>
      </c>
      <c r="AA6" s="66">
        <v>0</v>
      </c>
      <c r="AB6" s="48">
        <f t="shared" si="1"/>
        <v>209124</v>
      </c>
      <c r="AC6" s="46">
        <f t="shared" si="2"/>
        <v>-15943</v>
      </c>
      <c r="AD6" s="41"/>
      <c r="AE6" s="66">
        <v>1325139</v>
      </c>
      <c r="AF6" s="66">
        <v>27745</v>
      </c>
      <c r="AG6" s="66">
        <v>501913</v>
      </c>
      <c r="AH6" s="66">
        <v>0</v>
      </c>
      <c r="AI6" s="62">
        <f t="shared" si="3"/>
        <v>1854797</v>
      </c>
      <c r="AJ6" s="66">
        <v>0</v>
      </c>
      <c r="AK6" s="62">
        <f t="shared" si="4"/>
        <v>1854797</v>
      </c>
      <c r="AL6" s="41"/>
      <c r="AM6" s="89"/>
      <c r="AN6" s="41"/>
    </row>
    <row r="7" spans="1:40" ht="14.25" customHeight="1">
      <c r="A7" s="4">
        <f t="shared" si="5"/>
        <v>3</v>
      </c>
      <c r="B7" s="43" t="s">
        <v>316</v>
      </c>
      <c r="C7" s="43">
        <v>9801</v>
      </c>
      <c r="D7" s="65" t="s">
        <v>196</v>
      </c>
      <c r="E7" s="51">
        <f t="shared" si="6"/>
        <v>1</v>
      </c>
      <c r="F7" s="143" t="s">
        <v>326</v>
      </c>
      <c r="G7" s="74">
        <v>15414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/>
      <c r="N7" s="66">
        <v>39</v>
      </c>
      <c r="O7" s="66">
        <v>67</v>
      </c>
      <c r="P7" s="66">
        <v>1524</v>
      </c>
      <c r="Q7" s="53">
        <f t="shared" si="0"/>
        <v>17044</v>
      </c>
      <c r="R7" s="10"/>
      <c r="S7" s="66">
        <v>8828</v>
      </c>
      <c r="T7" s="66">
        <v>0</v>
      </c>
      <c r="U7" s="66">
        <v>2089</v>
      </c>
      <c r="V7" s="66">
        <v>584</v>
      </c>
      <c r="W7" s="66">
        <v>6924</v>
      </c>
      <c r="X7" s="66">
        <v>1616</v>
      </c>
      <c r="Y7" s="66">
        <v>995</v>
      </c>
      <c r="Z7" s="66">
        <v>0</v>
      </c>
      <c r="AA7" s="66">
        <v>552</v>
      </c>
      <c r="AB7" s="48">
        <f t="shared" si="1"/>
        <v>21588</v>
      </c>
      <c r="AC7" s="46">
        <f t="shared" si="2"/>
        <v>-4544</v>
      </c>
      <c r="AD7" s="41"/>
      <c r="AE7" s="66">
        <v>404864</v>
      </c>
      <c r="AF7" s="66">
        <v>0</v>
      </c>
      <c r="AG7" s="66">
        <v>15871</v>
      </c>
      <c r="AH7" s="66">
        <v>679</v>
      </c>
      <c r="AI7" s="62">
        <f t="shared" si="3"/>
        <v>421414</v>
      </c>
      <c r="AJ7" s="66">
        <v>0</v>
      </c>
      <c r="AK7" s="62">
        <f t="shared" si="4"/>
        <v>421414</v>
      </c>
      <c r="AL7" s="41"/>
      <c r="AM7" s="89"/>
      <c r="AN7" s="41"/>
    </row>
    <row r="8" spans="1:40" ht="14.25" customHeight="1">
      <c r="A8" s="4">
        <f t="shared" si="5"/>
        <v>4</v>
      </c>
      <c r="B8" s="43" t="s">
        <v>316</v>
      </c>
      <c r="C8" s="43">
        <v>14281</v>
      </c>
      <c r="D8" s="65" t="s">
        <v>180</v>
      </c>
      <c r="E8" s="51">
        <f t="shared" si="6"/>
        <v>1</v>
      </c>
      <c r="F8" s="143" t="s">
        <v>326</v>
      </c>
      <c r="G8" s="74">
        <v>101371</v>
      </c>
      <c r="H8" s="66">
        <v>1202</v>
      </c>
      <c r="I8" s="66">
        <v>2900</v>
      </c>
      <c r="J8" s="66">
        <v>0</v>
      </c>
      <c r="K8" s="66">
        <v>1660</v>
      </c>
      <c r="L8" s="66">
        <v>2306</v>
      </c>
      <c r="M8" s="66">
        <v>45343</v>
      </c>
      <c r="N8" s="66">
        <v>50116</v>
      </c>
      <c r="O8" s="66">
        <v>7960</v>
      </c>
      <c r="P8" s="66">
        <v>528</v>
      </c>
      <c r="Q8" s="53">
        <f t="shared" si="0"/>
        <v>213386</v>
      </c>
      <c r="R8" s="28"/>
      <c r="S8" s="66">
        <v>63503</v>
      </c>
      <c r="T8" s="66">
        <v>20800</v>
      </c>
      <c r="U8" s="66">
        <v>1168</v>
      </c>
      <c r="V8" s="66">
        <v>20272</v>
      </c>
      <c r="W8" s="66">
        <v>51663</v>
      </c>
      <c r="X8" s="66">
        <v>62451</v>
      </c>
      <c r="Y8" s="66"/>
      <c r="Z8" s="66">
        <v>1226</v>
      </c>
      <c r="AA8" s="66">
        <v>477</v>
      </c>
      <c r="AB8" s="48">
        <f t="shared" si="1"/>
        <v>221560</v>
      </c>
      <c r="AC8" s="46">
        <f t="shared" si="2"/>
        <v>-8174</v>
      </c>
      <c r="AD8" s="41"/>
      <c r="AE8" s="66">
        <v>2225000</v>
      </c>
      <c r="AF8" s="66">
        <v>0</v>
      </c>
      <c r="AG8" s="66">
        <v>1279070</v>
      </c>
      <c r="AH8" s="66">
        <v>5715</v>
      </c>
      <c r="AI8" s="62">
        <f t="shared" si="3"/>
        <v>3509785</v>
      </c>
      <c r="AJ8" s="66">
        <v>5903</v>
      </c>
      <c r="AK8" s="62">
        <f t="shared" si="4"/>
        <v>3503882</v>
      </c>
      <c r="AL8" s="41"/>
      <c r="AM8" s="89"/>
      <c r="AN8" s="41"/>
    </row>
    <row r="9" spans="1:40" ht="14.25" customHeight="1">
      <c r="A9" s="4">
        <f t="shared" si="5"/>
        <v>5</v>
      </c>
      <c r="B9" s="43" t="s">
        <v>316</v>
      </c>
      <c r="C9" s="43">
        <v>9852</v>
      </c>
      <c r="D9" s="65" t="s">
        <v>227</v>
      </c>
      <c r="E9" s="51">
        <f t="shared" si="6"/>
        <v>1</v>
      </c>
      <c r="F9" s="143" t="s">
        <v>326</v>
      </c>
      <c r="G9" s="74">
        <v>125703</v>
      </c>
      <c r="H9" s="66"/>
      <c r="I9" s="66">
        <v>25145</v>
      </c>
      <c r="J9" s="66">
        <v>0</v>
      </c>
      <c r="K9" s="66"/>
      <c r="L9" s="66">
        <v>0</v>
      </c>
      <c r="M9" s="66">
        <v>22300</v>
      </c>
      <c r="N9" s="66">
        <v>825</v>
      </c>
      <c r="O9" s="66">
        <v>40538</v>
      </c>
      <c r="P9" s="66">
        <v>4469</v>
      </c>
      <c r="Q9" s="53">
        <f t="shared" si="0"/>
        <v>218980</v>
      </c>
      <c r="R9" s="10"/>
      <c r="S9" s="66">
        <v>56909</v>
      </c>
      <c r="T9" s="66"/>
      <c r="U9" s="66">
        <v>42311</v>
      </c>
      <c r="V9" s="66">
        <v>15282</v>
      </c>
      <c r="W9" s="66">
        <v>43704</v>
      </c>
      <c r="X9" s="66">
        <v>9669</v>
      </c>
      <c r="Y9" s="66">
        <v>13590</v>
      </c>
      <c r="Z9" s="66">
        <v>31460</v>
      </c>
      <c r="AA9" s="66"/>
      <c r="AB9" s="48">
        <f t="shared" si="1"/>
        <v>212925</v>
      </c>
      <c r="AC9" s="46">
        <f t="shared" si="2"/>
        <v>6055</v>
      </c>
      <c r="AD9" s="41"/>
      <c r="AE9" s="66">
        <v>2351047</v>
      </c>
      <c r="AF9" s="66">
        <v>322048</v>
      </c>
      <c r="AG9" s="66">
        <v>35029</v>
      </c>
      <c r="AH9" s="66">
        <v>5695</v>
      </c>
      <c r="AI9" s="62">
        <f t="shared" si="3"/>
        <v>2713819</v>
      </c>
      <c r="AJ9" s="66">
        <v>103642</v>
      </c>
      <c r="AK9" s="62">
        <f t="shared" si="4"/>
        <v>2610177</v>
      </c>
      <c r="AL9" s="41"/>
      <c r="AM9" s="89"/>
      <c r="AN9" s="41"/>
    </row>
    <row r="10" spans="1:40" ht="14.25" customHeight="1">
      <c r="A10" s="4">
        <f t="shared" si="5"/>
        <v>6</v>
      </c>
      <c r="B10" s="43" t="s">
        <v>316</v>
      </c>
      <c r="C10" s="43">
        <v>9768</v>
      </c>
      <c r="D10" s="65" t="s">
        <v>189</v>
      </c>
      <c r="E10" s="51">
        <f t="shared" si="6"/>
        <v>1</v>
      </c>
      <c r="F10" s="143" t="s">
        <v>326</v>
      </c>
      <c r="G10" s="74">
        <v>115361</v>
      </c>
      <c r="H10" s="66">
        <v>0</v>
      </c>
      <c r="I10" s="66">
        <v>10285</v>
      </c>
      <c r="J10" s="66">
        <v>0</v>
      </c>
      <c r="K10" s="66">
        <v>0</v>
      </c>
      <c r="L10" s="66">
        <v>0</v>
      </c>
      <c r="M10" s="66">
        <v>12773</v>
      </c>
      <c r="N10" s="66">
        <v>7241</v>
      </c>
      <c r="O10" s="66">
        <v>0</v>
      </c>
      <c r="P10" s="66">
        <v>0</v>
      </c>
      <c r="Q10" s="53">
        <f t="shared" si="0"/>
        <v>145660</v>
      </c>
      <c r="R10" s="12"/>
      <c r="S10" s="66">
        <v>60460</v>
      </c>
      <c r="T10" s="66">
        <v>0</v>
      </c>
      <c r="U10" s="66">
        <v>0</v>
      </c>
      <c r="V10" s="66">
        <v>0</v>
      </c>
      <c r="W10" s="66">
        <v>10126</v>
      </c>
      <c r="X10" s="66">
        <v>39828</v>
      </c>
      <c r="Y10" s="66">
        <v>11070</v>
      </c>
      <c r="Z10" s="66">
        <v>11495</v>
      </c>
      <c r="AA10" s="66">
        <v>0</v>
      </c>
      <c r="AB10" s="48">
        <f t="shared" si="1"/>
        <v>132979</v>
      </c>
      <c r="AC10" s="46">
        <f t="shared" si="2"/>
        <v>12681</v>
      </c>
      <c r="AD10" s="41"/>
      <c r="AE10" s="66">
        <v>0</v>
      </c>
      <c r="AF10" s="66">
        <v>0</v>
      </c>
      <c r="AG10" s="66">
        <v>369118</v>
      </c>
      <c r="AH10" s="66">
        <v>0</v>
      </c>
      <c r="AI10" s="62">
        <f t="shared" si="3"/>
        <v>369118</v>
      </c>
      <c r="AJ10" s="66">
        <v>0</v>
      </c>
      <c r="AK10" s="62">
        <f t="shared" si="4"/>
        <v>369118</v>
      </c>
      <c r="AL10" s="41"/>
      <c r="AM10" s="89"/>
      <c r="AN10" s="41"/>
    </row>
    <row r="11" spans="1:40" ht="14.25" customHeight="1">
      <c r="A11" s="4">
        <f t="shared" si="5"/>
        <v>7</v>
      </c>
      <c r="B11" s="43" t="s">
        <v>316</v>
      </c>
      <c r="C11" s="43">
        <v>9770</v>
      </c>
      <c r="D11" s="65" t="s">
        <v>190</v>
      </c>
      <c r="E11" s="51">
        <f t="shared" si="6"/>
        <v>1</v>
      </c>
      <c r="F11" s="143" t="s">
        <v>326</v>
      </c>
      <c r="G11" s="74">
        <v>105834</v>
      </c>
      <c r="H11" s="66"/>
      <c r="I11" s="66">
        <v>17298</v>
      </c>
      <c r="J11" s="66">
        <v>0</v>
      </c>
      <c r="K11" s="66">
        <v>5000</v>
      </c>
      <c r="L11" s="66">
        <v>16017</v>
      </c>
      <c r="M11" s="66">
        <v>60952</v>
      </c>
      <c r="N11" s="66">
        <v>85000</v>
      </c>
      <c r="O11" s="66">
        <v>16245</v>
      </c>
      <c r="P11" s="66">
        <v>11517</v>
      </c>
      <c r="Q11" s="53">
        <f t="shared" si="0"/>
        <v>317863</v>
      </c>
      <c r="R11" s="10"/>
      <c r="S11" s="66">
        <v>105263</v>
      </c>
      <c r="T11" s="66">
        <v>7800</v>
      </c>
      <c r="U11" s="66">
        <v>11315</v>
      </c>
      <c r="V11" s="66"/>
      <c r="W11" s="66">
        <v>122471</v>
      </c>
      <c r="X11" s="66">
        <v>45643</v>
      </c>
      <c r="Y11" s="66">
        <v>23255</v>
      </c>
      <c r="Z11" s="66"/>
      <c r="AA11" s="66">
        <v>0</v>
      </c>
      <c r="AB11" s="48">
        <f t="shared" si="1"/>
        <v>315747</v>
      </c>
      <c r="AC11" s="46">
        <f t="shared" si="2"/>
        <v>2116</v>
      </c>
      <c r="AD11" s="41"/>
      <c r="AE11" s="66">
        <v>0</v>
      </c>
      <c r="AF11" s="66">
        <v>0</v>
      </c>
      <c r="AG11" s="66">
        <v>1649177</v>
      </c>
      <c r="AH11" s="66">
        <v>11753</v>
      </c>
      <c r="AI11" s="62">
        <f t="shared" si="3"/>
        <v>1660930</v>
      </c>
      <c r="AJ11" s="66">
        <v>34249</v>
      </c>
      <c r="AK11" s="62">
        <f t="shared" si="4"/>
        <v>1626681</v>
      </c>
      <c r="AL11" s="41"/>
      <c r="AM11" s="89"/>
      <c r="AN11" s="41"/>
    </row>
    <row r="12" spans="1:40" ht="14.25" customHeight="1">
      <c r="A12" s="4">
        <f t="shared" si="5"/>
        <v>8</v>
      </c>
      <c r="B12" s="43" t="s">
        <v>316</v>
      </c>
      <c r="C12" s="43">
        <v>9771</v>
      </c>
      <c r="D12" s="65" t="s">
        <v>191</v>
      </c>
      <c r="E12" s="51">
        <f t="shared" si="6"/>
      </c>
      <c r="F12" s="143" t="s">
        <v>327</v>
      </c>
      <c r="G12" s="74">
        <v>172348</v>
      </c>
      <c r="H12" s="66">
        <v>2818</v>
      </c>
      <c r="I12" s="66">
        <v>4394</v>
      </c>
      <c r="J12" s="66">
        <v>0</v>
      </c>
      <c r="K12" s="66">
        <v>15000</v>
      </c>
      <c r="L12" s="66">
        <v>11186</v>
      </c>
      <c r="M12" s="66">
        <v>61713</v>
      </c>
      <c r="N12" s="66">
        <v>8024</v>
      </c>
      <c r="O12" s="66">
        <v>6021</v>
      </c>
      <c r="P12" s="66">
        <v>0</v>
      </c>
      <c r="Q12" s="53">
        <f t="shared" si="0"/>
        <v>281504</v>
      </c>
      <c r="R12" s="12"/>
      <c r="S12" s="66">
        <v>63798</v>
      </c>
      <c r="T12" s="66">
        <v>0</v>
      </c>
      <c r="U12" s="66">
        <v>16058</v>
      </c>
      <c r="V12" s="66">
        <v>58837</v>
      </c>
      <c r="W12" s="66">
        <v>67808</v>
      </c>
      <c r="X12" s="66">
        <v>30646</v>
      </c>
      <c r="Y12" s="66">
        <v>2818</v>
      </c>
      <c r="Z12" s="66">
        <v>4394</v>
      </c>
      <c r="AA12" s="66">
        <v>14701</v>
      </c>
      <c r="AB12" s="48">
        <f t="shared" si="1"/>
        <v>259060</v>
      </c>
      <c r="AC12" s="46">
        <f t="shared" si="2"/>
        <v>22444</v>
      </c>
      <c r="AD12" s="41"/>
      <c r="AE12" s="66">
        <v>0</v>
      </c>
      <c r="AF12" s="66">
        <v>48088</v>
      </c>
      <c r="AG12" s="66">
        <v>562402</v>
      </c>
      <c r="AH12" s="66">
        <v>12360</v>
      </c>
      <c r="AI12" s="62">
        <f t="shared" si="3"/>
        <v>622850</v>
      </c>
      <c r="AJ12" s="66">
        <v>16006</v>
      </c>
      <c r="AK12" s="62">
        <f t="shared" si="4"/>
        <v>606844</v>
      </c>
      <c r="AL12" s="41"/>
      <c r="AM12" s="89"/>
      <c r="AN12" s="41"/>
    </row>
    <row r="13" spans="1:40" ht="14.25" customHeight="1">
      <c r="A13" s="4">
        <f t="shared" si="5"/>
        <v>9</v>
      </c>
      <c r="B13" s="43" t="s">
        <v>316</v>
      </c>
      <c r="C13" s="43">
        <v>9990</v>
      </c>
      <c r="D13" s="65" t="s">
        <v>181</v>
      </c>
      <c r="E13" s="51">
        <f t="shared" si="6"/>
        <v>1</v>
      </c>
      <c r="F13" s="143" t="s">
        <v>326</v>
      </c>
      <c r="G13" s="74">
        <v>50088</v>
      </c>
      <c r="H13" s="66"/>
      <c r="I13" s="66"/>
      <c r="J13" s="66">
        <v>0</v>
      </c>
      <c r="K13" s="66">
        <v>2970</v>
      </c>
      <c r="L13" s="66">
        <v>0</v>
      </c>
      <c r="M13" s="66">
        <v>19811</v>
      </c>
      <c r="N13" s="66">
        <v>27702</v>
      </c>
      <c r="O13" s="66">
        <v>6672</v>
      </c>
      <c r="P13" s="66">
        <v>73</v>
      </c>
      <c r="Q13" s="53">
        <f t="shared" si="0"/>
        <v>107316</v>
      </c>
      <c r="R13" s="12"/>
      <c r="S13" s="66">
        <v>53459</v>
      </c>
      <c r="T13" s="66">
        <v>3822</v>
      </c>
      <c r="U13" s="66"/>
      <c r="V13" s="66">
        <v>16240</v>
      </c>
      <c r="W13" s="66">
        <v>35139</v>
      </c>
      <c r="X13" s="66">
        <v>16207</v>
      </c>
      <c r="Y13" s="66">
        <v>1509</v>
      </c>
      <c r="Z13" s="66"/>
      <c r="AA13" s="66">
        <v>0</v>
      </c>
      <c r="AB13" s="48">
        <f t="shared" si="1"/>
        <v>126376</v>
      </c>
      <c r="AC13" s="46">
        <f t="shared" si="2"/>
        <v>-19060</v>
      </c>
      <c r="AD13" s="41"/>
      <c r="AE13" s="66">
        <v>1200000</v>
      </c>
      <c r="AF13" s="66">
        <v>0</v>
      </c>
      <c r="AG13" s="66">
        <v>528279</v>
      </c>
      <c r="AH13" s="66">
        <v>404</v>
      </c>
      <c r="AI13" s="62">
        <f t="shared" si="3"/>
        <v>1728683</v>
      </c>
      <c r="AJ13" s="66">
        <v>0</v>
      </c>
      <c r="AK13" s="62">
        <f t="shared" si="4"/>
        <v>1728683</v>
      </c>
      <c r="AL13" s="41"/>
      <c r="AM13" s="89"/>
      <c r="AN13" s="41"/>
    </row>
    <row r="14" spans="1:40" ht="14.25" customHeight="1">
      <c r="A14" s="4">
        <f t="shared" si="5"/>
        <v>10</v>
      </c>
      <c r="B14" s="43" t="s">
        <v>316</v>
      </c>
      <c r="C14" s="43">
        <v>9774</v>
      </c>
      <c r="D14" s="65" t="s">
        <v>182</v>
      </c>
      <c r="E14" s="51">
        <f t="shared" si="6"/>
        <v>1</v>
      </c>
      <c r="F14" s="143" t="s">
        <v>326</v>
      </c>
      <c r="G14" s="74">
        <v>412658</v>
      </c>
      <c r="H14" s="66">
        <v>68920</v>
      </c>
      <c r="I14" s="66">
        <v>44552</v>
      </c>
      <c r="J14" s="66">
        <v>0</v>
      </c>
      <c r="K14" s="66">
        <v>57300</v>
      </c>
      <c r="L14" s="66">
        <v>2000</v>
      </c>
      <c r="M14" s="66">
        <v>46052</v>
      </c>
      <c r="N14" s="66">
        <v>6196</v>
      </c>
      <c r="O14" s="66">
        <v>29824</v>
      </c>
      <c r="P14" s="66">
        <v>0</v>
      </c>
      <c r="Q14" s="53">
        <f t="shared" si="0"/>
        <v>667502</v>
      </c>
      <c r="R14" s="12"/>
      <c r="S14" s="66">
        <v>66036</v>
      </c>
      <c r="T14" s="66">
        <v>15600</v>
      </c>
      <c r="U14" s="66">
        <v>53515</v>
      </c>
      <c r="V14" s="66">
        <v>170303</v>
      </c>
      <c r="W14" s="66">
        <v>59626</v>
      </c>
      <c r="X14" s="66">
        <v>124316</v>
      </c>
      <c r="Y14" s="66">
        <v>52660</v>
      </c>
      <c r="Z14" s="66">
        <v>111163</v>
      </c>
      <c r="AA14" s="66">
        <v>28426</v>
      </c>
      <c r="AB14" s="48">
        <f t="shared" si="1"/>
        <v>681645</v>
      </c>
      <c r="AC14" s="46">
        <f t="shared" si="2"/>
        <v>-14143</v>
      </c>
      <c r="AD14" s="41"/>
      <c r="AE14" s="66">
        <v>0</v>
      </c>
      <c r="AF14" s="66">
        <v>125203</v>
      </c>
      <c r="AG14" s="66">
        <v>240194</v>
      </c>
      <c r="AH14" s="66">
        <v>5993</v>
      </c>
      <c r="AI14" s="62">
        <f t="shared" si="3"/>
        <v>371390</v>
      </c>
      <c r="AJ14" s="66">
        <v>15994</v>
      </c>
      <c r="AK14" s="62">
        <f t="shared" si="4"/>
        <v>355396</v>
      </c>
      <c r="AL14" s="41"/>
      <c r="AM14" s="89"/>
      <c r="AN14" s="41"/>
    </row>
    <row r="15" spans="1:40" ht="14.25" customHeight="1">
      <c r="A15" s="4">
        <f t="shared" si="5"/>
        <v>11</v>
      </c>
      <c r="B15" s="43" t="s">
        <v>316</v>
      </c>
      <c r="C15" s="43">
        <v>9811</v>
      </c>
      <c r="D15" s="65" t="s">
        <v>201</v>
      </c>
      <c r="E15" s="51">
        <f t="shared" si="6"/>
      </c>
      <c r="F15" s="143" t="s">
        <v>327</v>
      </c>
      <c r="G15" s="74">
        <v>53843</v>
      </c>
      <c r="H15" s="66">
        <v>226</v>
      </c>
      <c r="I15" s="66">
        <v>1991</v>
      </c>
      <c r="J15" s="66">
        <v>30000</v>
      </c>
      <c r="K15" s="66">
        <v>0</v>
      </c>
      <c r="L15" s="66">
        <v>0</v>
      </c>
      <c r="M15" s="66">
        <v>1250</v>
      </c>
      <c r="N15" s="66">
        <v>878</v>
      </c>
      <c r="O15" s="66">
        <v>14569</v>
      </c>
      <c r="P15" s="66">
        <v>5497</v>
      </c>
      <c r="Q15" s="53">
        <f t="shared" si="0"/>
        <v>108254</v>
      </c>
      <c r="R15" s="12"/>
      <c r="S15" s="66">
        <v>0</v>
      </c>
      <c r="T15" s="66">
        <v>0</v>
      </c>
      <c r="U15" s="66">
        <v>8098</v>
      </c>
      <c r="V15" s="66">
        <v>452</v>
      </c>
      <c r="W15" s="66">
        <v>12909</v>
      </c>
      <c r="X15" s="66">
        <v>8732</v>
      </c>
      <c r="Y15" s="66">
        <v>826</v>
      </c>
      <c r="Z15" s="66">
        <v>2376</v>
      </c>
      <c r="AA15" s="66">
        <v>52190</v>
      </c>
      <c r="AB15" s="48">
        <f t="shared" si="1"/>
        <v>85583</v>
      </c>
      <c r="AC15" s="46">
        <f t="shared" si="2"/>
        <v>22671</v>
      </c>
      <c r="AD15" s="41"/>
      <c r="AE15" s="66">
        <v>0</v>
      </c>
      <c r="AF15" s="66">
        <v>0</v>
      </c>
      <c r="AG15" s="66">
        <v>61817</v>
      </c>
      <c r="AH15" s="66">
        <v>0</v>
      </c>
      <c r="AI15" s="62">
        <f t="shared" si="3"/>
        <v>61817</v>
      </c>
      <c r="AJ15" s="66">
        <v>5092</v>
      </c>
      <c r="AK15" s="62">
        <f t="shared" si="4"/>
        <v>56725</v>
      </c>
      <c r="AL15" s="41"/>
      <c r="AM15" s="89"/>
      <c r="AN15" s="41"/>
    </row>
    <row r="16" spans="1:40" ht="14.25" customHeight="1">
      <c r="A16" s="4">
        <f t="shared" si="5"/>
        <v>12</v>
      </c>
      <c r="B16" s="43" t="s">
        <v>316</v>
      </c>
      <c r="C16" s="43">
        <v>9793</v>
      </c>
      <c r="D16" s="65" t="s">
        <v>300</v>
      </c>
      <c r="E16" s="51">
        <f t="shared" si="6"/>
        <v>1</v>
      </c>
      <c r="F16" s="143" t="s">
        <v>326</v>
      </c>
      <c r="G16" s="74">
        <v>89637</v>
      </c>
      <c r="H16" s="66">
        <v>1863</v>
      </c>
      <c r="I16" s="66"/>
      <c r="J16" s="66">
        <v>0</v>
      </c>
      <c r="K16" s="66">
        <v>45774</v>
      </c>
      <c r="L16" s="66">
        <v>0</v>
      </c>
      <c r="M16" s="66">
        <v>15855</v>
      </c>
      <c r="N16" s="66">
        <v>635</v>
      </c>
      <c r="O16" s="66">
        <v>0</v>
      </c>
      <c r="P16" s="66"/>
      <c r="Q16" s="53">
        <f t="shared" si="0"/>
        <v>153764</v>
      </c>
      <c r="R16" s="12"/>
      <c r="S16" s="66"/>
      <c r="T16" s="66">
        <v>0</v>
      </c>
      <c r="U16" s="66">
        <v>16777</v>
      </c>
      <c r="V16" s="66">
        <v>46590</v>
      </c>
      <c r="W16" s="66">
        <v>21856</v>
      </c>
      <c r="X16" s="66">
        <v>21442</v>
      </c>
      <c r="Y16" s="66">
        <v>1020</v>
      </c>
      <c r="Z16" s="66">
        <v>7418</v>
      </c>
      <c r="AA16" s="66">
        <v>1080</v>
      </c>
      <c r="AB16" s="48">
        <f t="shared" si="1"/>
        <v>116183</v>
      </c>
      <c r="AC16" s="46">
        <f t="shared" si="2"/>
        <v>37581</v>
      </c>
      <c r="AD16" s="41"/>
      <c r="AE16" s="66">
        <v>1260000</v>
      </c>
      <c r="AF16" s="66">
        <v>3568</v>
      </c>
      <c r="AG16" s="66">
        <v>91146</v>
      </c>
      <c r="AH16" s="66">
        <v>0</v>
      </c>
      <c r="AI16" s="62">
        <f t="shared" si="3"/>
        <v>1354714</v>
      </c>
      <c r="AJ16" s="66">
        <v>15696</v>
      </c>
      <c r="AK16" s="62">
        <f t="shared" si="4"/>
        <v>1339018</v>
      </c>
      <c r="AL16" s="41"/>
      <c r="AM16" s="89"/>
      <c r="AN16" s="41"/>
    </row>
    <row r="17" spans="1:40" ht="14.25" customHeight="1">
      <c r="A17" s="4">
        <f t="shared" si="5"/>
        <v>13</v>
      </c>
      <c r="B17" s="43" t="s">
        <v>316</v>
      </c>
      <c r="C17" s="43">
        <v>9812</v>
      </c>
      <c r="D17" s="65" t="s">
        <v>205</v>
      </c>
      <c r="E17" s="51">
        <f t="shared" si="6"/>
        <v>1</v>
      </c>
      <c r="F17" s="143" t="s">
        <v>326</v>
      </c>
      <c r="G17" s="74">
        <v>358369</v>
      </c>
      <c r="H17" s="66">
        <v>0</v>
      </c>
      <c r="I17" s="66">
        <v>12277</v>
      </c>
      <c r="J17" s="66">
        <v>172200</v>
      </c>
      <c r="K17" s="66"/>
      <c r="L17" s="66">
        <v>0</v>
      </c>
      <c r="M17" s="66">
        <v>13479</v>
      </c>
      <c r="N17" s="66">
        <v>1370</v>
      </c>
      <c r="O17" s="66">
        <v>5051</v>
      </c>
      <c r="P17" s="66">
        <v>14717</v>
      </c>
      <c r="Q17" s="53">
        <f t="shared" si="0"/>
        <v>577463</v>
      </c>
      <c r="R17" s="10"/>
      <c r="S17" s="66">
        <v>116976</v>
      </c>
      <c r="T17" s="66">
        <v>8733</v>
      </c>
      <c r="U17" s="66">
        <v>49655</v>
      </c>
      <c r="V17" s="66">
        <v>69305</v>
      </c>
      <c r="W17" s="66">
        <v>51823</v>
      </c>
      <c r="X17" s="66">
        <v>60682</v>
      </c>
      <c r="Y17" s="66">
        <v>27957</v>
      </c>
      <c r="Z17" s="66">
        <v>31413</v>
      </c>
      <c r="AA17" s="66">
        <v>6964</v>
      </c>
      <c r="AB17" s="48">
        <f t="shared" si="1"/>
        <v>423508</v>
      </c>
      <c r="AC17" s="46">
        <f t="shared" si="2"/>
        <v>153955</v>
      </c>
      <c r="AD17" s="41"/>
      <c r="AE17" s="66">
        <v>2655556</v>
      </c>
      <c r="AF17" s="66">
        <v>56662</v>
      </c>
      <c r="AG17" s="66">
        <v>125827</v>
      </c>
      <c r="AH17" s="66">
        <v>543</v>
      </c>
      <c r="AI17" s="62">
        <f t="shared" si="3"/>
        <v>2838588</v>
      </c>
      <c r="AJ17" s="66">
        <v>27939</v>
      </c>
      <c r="AK17" s="62">
        <f t="shared" si="4"/>
        <v>2810649</v>
      </c>
      <c r="AL17" s="41"/>
      <c r="AM17" s="89"/>
      <c r="AN17" s="41"/>
    </row>
    <row r="18" spans="1:40" ht="14.25" customHeight="1">
      <c r="A18" s="4">
        <f t="shared" si="5"/>
        <v>14</v>
      </c>
      <c r="B18" s="43" t="s">
        <v>316</v>
      </c>
      <c r="C18" s="43">
        <v>9813</v>
      </c>
      <c r="D18" s="65" t="s">
        <v>206</v>
      </c>
      <c r="E18" s="51">
        <f t="shared" si="6"/>
        <v>1</v>
      </c>
      <c r="F18" s="143" t="s">
        <v>326</v>
      </c>
      <c r="G18" s="74">
        <v>91032</v>
      </c>
      <c r="H18" s="66">
        <v>0</v>
      </c>
      <c r="I18" s="66">
        <v>5500</v>
      </c>
      <c r="J18" s="66">
        <v>0</v>
      </c>
      <c r="K18" s="66">
        <v>0</v>
      </c>
      <c r="L18" s="66">
        <v>4480</v>
      </c>
      <c r="M18" s="66">
        <v>16898</v>
      </c>
      <c r="N18" s="66">
        <v>4180</v>
      </c>
      <c r="O18" s="66">
        <v>7893</v>
      </c>
      <c r="P18" s="66">
        <v>0</v>
      </c>
      <c r="Q18" s="53">
        <f t="shared" si="0"/>
        <v>129983</v>
      </c>
      <c r="R18" s="12"/>
      <c r="S18" s="66">
        <v>61251</v>
      </c>
      <c r="T18" s="66">
        <v>0</v>
      </c>
      <c r="U18" s="66">
        <v>0</v>
      </c>
      <c r="V18" s="66">
        <v>9206</v>
      </c>
      <c r="W18" s="66">
        <v>39747</v>
      </c>
      <c r="X18" s="66">
        <v>17277</v>
      </c>
      <c r="Y18" s="66">
        <v>2691</v>
      </c>
      <c r="Z18" s="66">
        <v>0</v>
      </c>
      <c r="AA18" s="66">
        <v>0</v>
      </c>
      <c r="AB18" s="48">
        <f t="shared" si="1"/>
        <v>130172</v>
      </c>
      <c r="AC18" s="46">
        <f t="shared" si="2"/>
        <v>-189</v>
      </c>
      <c r="AD18" s="41"/>
      <c r="AE18" s="66">
        <v>965000</v>
      </c>
      <c r="AF18" s="66">
        <v>978646</v>
      </c>
      <c r="AG18" s="66">
        <v>179828</v>
      </c>
      <c r="AH18" s="66">
        <v>985</v>
      </c>
      <c r="AI18" s="62">
        <f t="shared" si="3"/>
        <v>2124459</v>
      </c>
      <c r="AJ18" s="66">
        <v>1905</v>
      </c>
      <c r="AK18" s="62">
        <f t="shared" si="4"/>
        <v>2122554</v>
      </c>
      <c r="AL18" s="41"/>
      <c r="AM18" s="89"/>
      <c r="AN18" s="41"/>
    </row>
    <row r="19" spans="1:40" ht="14.25" customHeight="1">
      <c r="A19" s="4">
        <f t="shared" si="5"/>
        <v>15</v>
      </c>
      <c r="B19" s="43" t="s">
        <v>316</v>
      </c>
      <c r="C19" s="43">
        <v>9775</v>
      </c>
      <c r="D19" s="65" t="s">
        <v>183</v>
      </c>
      <c r="E19" s="51">
        <f t="shared" si="6"/>
        <v>1</v>
      </c>
      <c r="F19" s="143" t="s">
        <v>326</v>
      </c>
      <c r="G19" s="74">
        <v>26379</v>
      </c>
      <c r="H19" s="66"/>
      <c r="I19" s="66">
        <v>2594</v>
      </c>
      <c r="J19" s="66">
        <v>0</v>
      </c>
      <c r="K19" s="66">
        <v>6000</v>
      </c>
      <c r="L19" s="66"/>
      <c r="M19" s="66">
        <v>18720</v>
      </c>
      <c r="N19" s="66">
        <v>3913</v>
      </c>
      <c r="O19" s="66"/>
      <c r="P19" s="66">
        <v>0</v>
      </c>
      <c r="Q19" s="53">
        <f t="shared" si="0"/>
        <v>57606</v>
      </c>
      <c r="R19" s="12"/>
      <c r="S19" s="66">
        <v>25885</v>
      </c>
      <c r="T19" s="66">
        <v>0</v>
      </c>
      <c r="U19" s="66">
        <v>499</v>
      </c>
      <c r="V19" s="66">
        <v>0</v>
      </c>
      <c r="W19" s="66">
        <v>38168</v>
      </c>
      <c r="X19" s="66">
        <v>7275</v>
      </c>
      <c r="Y19" s="66">
        <v>192</v>
      </c>
      <c r="Z19" s="66">
        <v>1969</v>
      </c>
      <c r="AA19" s="66"/>
      <c r="AB19" s="48">
        <f t="shared" si="1"/>
        <v>73988</v>
      </c>
      <c r="AC19" s="46">
        <f t="shared" si="2"/>
        <v>-16382</v>
      </c>
      <c r="AD19" s="41"/>
      <c r="AE19" s="66">
        <v>685000</v>
      </c>
      <c r="AF19" s="66">
        <v>0</v>
      </c>
      <c r="AG19" s="66">
        <v>81964</v>
      </c>
      <c r="AH19" s="66">
        <v>1197</v>
      </c>
      <c r="AI19" s="62">
        <f t="shared" si="3"/>
        <v>768161</v>
      </c>
      <c r="AJ19" s="66">
        <v>729</v>
      </c>
      <c r="AK19" s="62">
        <f t="shared" si="4"/>
        <v>767432</v>
      </c>
      <c r="AL19" s="41"/>
      <c r="AM19" s="89"/>
      <c r="AN19" s="41"/>
    </row>
    <row r="20" spans="1:40" ht="14.25" customHeight="1">
      <c r="A20" s="4">
        <f t="shared" si="5"/>
        <v>16</v>
      </c>
      <c r="B20" s="43" t="s">
        <v>316</v>
      </c>
      <c r="C20" s="43">
        <v>9814</v>
      </c>
      <c r="D20" s="65" t="s">
        <v>204</v>
      </c>
      <c r="E20" s="51">
        <f t="shared" si="6"/>
      </c>
      <c r="F20" s="143" t="s">
        <v>327</v>
      </c>
      <c r="G20" s="74">
        <v>2725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4420</v>
      </c>
      <c r="N20" s="66">
        <v>5763</v>
      </c>
      <c r="O20" s="66">
        <v>0</v>
      </c>
      <c r="P20" s="66">
        <v>0</v>
      </c>
      <c r="Q20" s="53">
        <f t="shared" si="0"/>
        <v>12908</v>
      </c>
      <c r="R20" s="10"/>
      <c r="S20" s="66">
        <v>1800</v>
      </c>
      <c r="T20" s="66">
        <v>0</v>
      </c>
      <c r="U20" s="66">
        <v>0</v>
      </c>
      <c r="V20" s="66">
        <v>502</v>
      </c>
      <c r="W20" s="66">
        <v>9411</v>
      </c>
      <c r="X20" s="66">
        <v>1686</v>
      </c>
      <c r="Y20" s="66">
        <v>1062</v>
      </c>
      <c r="Z20" s="66">
        <v>0</v>
      </c>
      <c r="AA20" s="66">
        <v>1874</v>
      </c>
      <c r="AB20" s="48">
        <f t="shared" si="1"/>
        <v>16335</v>
      </c>
      <c r="AC20" s="46">
        <f t="shared" si="2"/>
        <v>-3427</v>
      </c>
      <c r="AD20" s="41"/>
      <c r="AE20" s="66">
        <v>87000</v>
      </c>
      <c r="AF20" s="66">
        <v>0</v>
      </c>
      <c r="AG20" s="66">
        <v>132524</v>
      </c>
      <c r="AH20" s="66">
        <v>0</v>
      </c>
      <c r="AI20" s="62">
        <f t="shared" si="3"/>
        <v>219524</v>
      </c>
      <c r="AJ20" s="66">
        <v>0</v>
      </c>
      <c r="AK20" s="62">
        <f t="shared" si="4"/>
        <v>219524</v>
      </c>
      <c r="AL20" s="41"/>
      <c r="AM20" s="89"/>
      <c r="AN20" s="41"/>
    </row>
    <row r="21" spans="1:40" ht="14.25" customHeight="1">
      <c r="A21" s="4">
        <f t="shared" si="5"/>
        <v>17</v>
      </c>
      <c r="B21" s="43" t="s">
        <v>316</v>
      </c>
      <c r="C21" s="43">
        <v>15064</v>
      </c>
      <c r="D21" s="65" t="s">
        <v>232</v>
      </c>
      <c r="E21" s="51">
        <f t="shared" si="6"/>
        <v>1</v>
      </c>
      <c r="F21" s="143" t="s">
        <v>326</v>
      </c>
      <c r="G21" s="74">
        <v>230379</v>
      </c>
      <c r="H21" s="66">
        <v>0</v>
      </c>
      <c r="I21" s="66"/>
      <c r="J21" s="66">
        <v>0</v>
      </c>
      <c r="K21" s="66">
        <v>0</v>
      </c>
      <c r="L21" s="66">
        <v>2500</v>
      </c>
      <c r="M21" s="66">
        <v>3855</v>
      </c>
      <c r="N21" s="66">
        <v>21062</v>
      </c>
      <c r="O21" s="66">
        <v>5166</v>
      </c>
      <c r="P21" s="66">
        <v>6697</v>
      </c>
      <c r="Q21" s="53">
        <f t="shared" si="0"/>
        <v>269659</v>
      </c>
      <c r="R21" s="10"/>
      <c r="S21" s="66">
        <v>105761</v>
      </c>
      <c r="T21" s="66">
        <v>31092</v>
      </c>
      <c r="U21" s="66">
        <v>43561</v>
      </c>
      <c r="V21" s="66">
        <v>31018</v>
      </c>
      <c r="W21" s="66">
        <v>27230</v>
      </c>
      <c r="X21" s="66">
        <v>35311</v>
      </c>
      <c r="Y21" s="66">
        <v>1550</v>
      </c>
      <c r="Z21" s="66">
        <v>10372</v>
      </c>
      <c r="AA21" s="66">
        <v>0</v>
      </c>
      <c r="AB21" s="48">
        <f t="shared" si="1"/>
        <v>285895</v>
      </c>
      <c r="AC21" s="46">
        <f t="shared" si="2"/>
        <v>-16236</v>
      </c>
      <c r="AD21" s="41"/>
      <c r="AE21" s="66">
        <v>1560000</v>
      </c>
      <c r="AF21" s="66">
        <v>0</v>
      </c>
      <c r="AG21" s="66">
        <v>1356529</v>
      </c>
      <c r="AH21" s="66">
        <v>11696</v>
      </c>
      <c r="AI21" s="62">
        <f t="shared" si="3"/>
        <v>2928225</v>
      </c>
      <c r="AJ21" s="66">
        <v>46145</v>
      </c>
      <c r="AK21" s="62">
        <f t="shared" si="4"/>
        <v>2882080</v>
      </c>
      <c r="AL21" s="41"/>
      <c r="AM21" s="89"/>
      <c r="AN21" s="41"/>
    </row>
    <row r="22" spans="1:40" ht="14.25" customHeight="1">
      <c r="A22" s="4">
        <f t="shared" si="5"/>
        <v>18</v>
      </c>
      <c r="B22" s="43" t="s">
        <v>316</v>
      </c>
      <c r="C22" s="43">
        <v>9826</v>
      </c>
      <c r="D22" s="65" t="s">
        <v>220</v>
      </c>
      <c r="E22" s="51">
        <f t="shared" si="6"/>
        <v>1</v>
      </c>
      <c r="F22" s="143" t="s">
        <v>326</v>
      </c>
      <c r="G22" s="74">
        <v>125888</v>
      </c>
      <c r="H22" s="66">
        <v>735</v>
      </c>
      <c r="I22" s="66">
        <v>1725</v>
      </c>
      <c r="J22" s="66">
        <v>0</v>
      </c>
      <c r="K22" s="66">
        <v>1000</v>
      </c>
      <c r="L22" s="66">
        <v>4055</v>
      </c>
      <c r="M22" s="66">
        <v>34115</v>
      </c>
      <c r="N22" s="66">
        <v>3229</v>
      </c>
      <c r="O22" s="66">
        <v>6381</v>
      </c>
      <c r="P22" s="66">
        <v>0</v>
      </c>
      <c r="Q22" s="53">
        <f t="shared" si="0"/>
        <v>177128</v>
      </c>
      <c r="R22" s="12"/>
      <c r="S22" s="66">
        <v>84298</v>
      </c>
      <c r="T22" s="66">
        <v>6156</v>
      </c>
      <c r="U22" s="66">
        <v>4411</v>
      </c>
      <c r="V22" s="66">
        <v>12261</v>
      </c>
      <c r="W22" s="66">
        <v>39581</v>
      </c>
      <c r="X22" s="66">
        <v>7848</v>
      </c>
      <c r="Y22" s="66">
        <v>3509</v>
      </c>
      <c r="Z22" s="66">
        <v>735</v>
      </c>
      <c r="AA22" s="66">
        <v>14178</v>
      </c>
      <c r="AB22" s="48">
        <f t="shared" si="1"/>
        <v>172977</v>
      </c>
      <c r="AC22" s="46">
        <f t="shared" si="2"/>
        <v>4151</v>
      </c>
      <c r="AD22" s="41"/>
      <c r="AE22" s="66">
        <v>0</v>
      </c>
      <c r="AF22" s="66">
        <v>0</v>
      </c>
      <c r="AG22" s="66">
        <v>88794</v>
      </c>
      <c r="AH22" s="66">
        <v>0</v>
      </c>
      <c r="AI22" s="62">
        <f t="shared" si="3"/>
        <v>88794</v>
      </c>
      <c r="AJ22" s="66">
        <v>417</v>
      </c>
      <c r="AK22" s="62">
        <f t="shared" si="4"/>
        <v>88377</v>
      </c>
      <c r="AL22" s="41"/>
      <c r="AM22" s="89"/>
      <c r="AN22" s="41"/>
    </row>
    <row r="23" spans="1:40" ht="14.25" customHeight="1">
      <c r="A23" s="4">
        <f t="shared" si="5"/>
        <v>19</v>
      </c>
      <c r="B23" s="43" t="s">
        <v>316</v>
      </c>
      <c r="C23" s="43">
        <v>9827</v>
      </c>
      <c r="D23" s="65" t="s">
        <v>221</v>
      </c>
      <c r="E23" s="51">
        <f t="shared" si="6"/>
      </c>
      <c r="F23" s="143" t="s">
        <v>327</v>
      </c>
      <c r="G23" s="74">
        <v>23686</v>
      </c>
      <c r="H23" s="66">
        <v>0</v>
      </c>
      <c r="I23" s="66">
        <v>895</v>
      </c>
      <c r="J23" s="66">
        <v>0</v>
      </c>
      <c r="K23" s="66">
        <v>2000</v>
      </c>
      <c r="L23" s="66">
        <v>0</v>
      </c>
      <c r="M23" s="66">
        <v>12311</v>
      </c>
      <c r="N23" s="66">
        <v>1413</v>
      </c>
      <c r="O23" s="66">
        <v>0</v>
      </c>
      <c r="P23" s="66">
        <v>0</v>
      </c>
      <c r="Q23" s="53">
        <f t="shared" si="0"/>
        <v>40305</v>
      </c>
      <c r="R23" s="10"/>
      <c r="S23" s="66">
        <v>0</v>
      </c>
      <c r="T23" s="66">
        <v>0</v>
      </c>
      <c r="U23" s="66">
        <v>3262</v>
      </c>
      <c r="V23" s="66">
        <v>0</v>
      </c>
      <c r="W23" s="66">
        <v>15652</v>
      </c>
      <c r="X23" s="66">
        <v>7119</v>
      </c>
      <c r="Y23" s="66">
        <v>5806</v>
      </c>
      <c r="Z23" s="66">
        <v>0</v>
      </c>
      <c r="AA23" s="66">
        <v>2972</v>
      </c>
      <c r="AB23" s="48">
        <f t="shared" si="1"/>
        <v>34811</v>
      </c>
      <c r="AC23" s="46">
        <f t="shared" si="2"/>
        <v>5494</v>
      </c>
      <c r="AD23" s="41"/>
      <c r="AE23" s="66">
        <v>920000</v>
      </c>
      <c r="AF23" s="66">
        <v>9896</v>
      </c>
      <c r="AG23" s="66">
        <v>94340</v>
      </c>
      <c r="AH23" s="66">
        <v>444</v>
      </c>
      <c r="AI23" s="62">
        <f t="shared" si="3"/>
        <v>1024680</v>
      </c>
      <c r="AJ23" s="66">
        <v>0</v>
      </c>
      <c r="AK23" s="62">
        <f t="shared" si="4"/>
        <v>1024680</v>
      </c>
      <c r="AL23" s="41"/>
      <c r="AM23" s="89"/>
      <c r="AN23" s="41"/>
    </row>
    <row r="24" spans="1:40" ht="14.25" customHeight="1">
      <c r="A24" s="4">
        <f t="shared" si="5"/>
        <v>20</v>
      </c>
      <c r="B24" s="43" t="s">
        <v>316</v>
      </c>
      <c r="C24" s="43">
        <v>9840</v>
      </c>
      <c r="D24" s="65" t="s">
        <v>222</v>
      </c>
      <c r="E24" s="51">
        <f t="shared" si="6"/>
        <v>1</v>
      </c>
      <c r="F24" s="143" t="s">
        <v>326</v>
      </c>
      <c r="G24" s="74">
        <v>45963</v>
      </c>
      <c r="H24" s="66"/>
      <c r="I24" s="66">
        <v>770</v>
      </c>
      <c r="J24" s="66">
        <v>0</v>
      </c>
      <c r="K24" s="66">
        <v>0</v>
      </c>
      <c r="L24" s="66">
        <v>0</v>
      </c>
      <c r="M24" s="66">
        <v>24227</v>
      </c>
      <c r="N24" s="66">
        <v>6371</v>
      </c>
      <c r="O24" s="66">
        <v>1799</v>
      </c>
      <c r="P24" s="66">
        <v>6159</v>
      </c>
      <c r="Q24" s="53">
        <f t="shared" si="0"/>
        <v>85289</v>
      </c>
      <c r="R24" s="12"/>
      <c r="S24" s="66">
        <v>27268</v>
      </c>
      <c r="T24" s="66">
        <v>0</v>
      </c>
      <c r="U24" s="66"/>
      <c r="V24" s="66">
        <v>3653</v>
      </c>
      <c r="W24" s="66">
        <v>33445</v>
      </c>
      <c r="X24" s="66">
        <v>25082</v>
      </c>
      <c r="Y24" s="66">
        <v>2311</v>
      </c>
      <c r="Z24" s="66">
        <v>2117</v>
      </c>
      <c r="AA24" s="66"/>
      <c r="AB24" s="48">
        <f t="shared" si="1"/>
        <v>93876</v>
      </c>
      <c r="AC24" s="46">
        <f t="shared" si="2"/>
        <v>-8587</v>
      </c>
      <c r="AD24" s="41"/>
      <c r="AE24" s="66">
        <v>760000</v>
      </c>
      <c r="AF24" s="66">
        <v>98000</v>
      </c>
      <c r="AG24" s="66">
        <v>127936</v>
      </c>
      <c r="AH24" s="66">
        <v>0</v>
      </c>
      <c r="AI24" s="62">
        <f t="shared" si="3"/>
        <v>985936</v>
      </c>
      <c r="AJ24" s="66">
        <v>0</v>
      </c>
      <c r="AK24" s="62">
        <f t="shared" si="4"/>
        <v>985936</v>
      </c>
      <c r="AL24" s="41"/>
      <c r="AM24" s="89"/>
      <c r="AN24" s="41"/>
    </row>
    <row r="25" spans="1:40" ht="14.25" customHeight="1">
      <c r="A25" s="4">
        <f t="shared" si="5"/>
        <v>21</v>
      </c>
      <c r="B25" s="43" t="s">
        <v>316</v>
      </c>
      <c r="C25" s="43">
        <v>9828</v>
      </c>
      <c r="D25" s="65" t="s">
        <v>214</v>
      </c>
      <c r="E25" s="51">
        <f t="shared" si="6"/>
        <v>1</v>
      </c>
      <c r="F25" s="143" t="s">
        <v>326</v>
      </c>
      <c r="G25" s="74">
        <v>82035</v>
      </c>
      <c r="H25" s="66">
        <v>0</v>
      </c>
      <c r="I25" s="66">
        <v>2557</v>
      </c>
      <c r="J25" s="66">
        <v>0</v>
      </c>
      <c r="K25" s="66">
        <v>9024</v>
      </c>
      <c r="L25" s="66">
        <v>40000</v>
      </c>
      <c r="M25" s="66">
        <v>11214</v>
      </c>
      <c r="N25" s="66">
        <v>11762</v>
      </c>
      <c r="O25" s="66">
        <v>7560</v>
      </c>
      <c r="P25" s="66">
        <v>6857</v>
      </c>
      <c r="Q25" s="53">
        <f t="shared" si="0"/>
        <v>171009</v>
      </c>
      <c r="R25" s="28"/>
      <c r="S25" s="66">
        <v>64564</v>
      </c>
      <c r="T25" s="66"/>
      <c r="U25" s="66">
        <v>8757</v>
      </c>
      <c r="V25" s="66">
        <v>57502</v>
      </c>
      <c r="W25" s="66">
        <v>21719</v>
      </c>
      <c r="X25" s="66">
        <v>25203</v>
      </c>
      <c r="Y25" s="66">
        <v>205</v>
      </c>
      <c r="Z25" s="66">
        <v>3342</v>
      </c>
      <c r="AA25" s="66">
        <v>11369</v>
      </c>
      <c r="AB25" s="48">
        <f t="shared" si="1"/>
        <v>192661</v>
      </c>
      <c r="AC25" s="46">
        <f t="shared" si="2"/>
        <v>-21652</v>
      </c>
      <c r="AD25" s="41"/>
      <c r="AE25" s="66">
        <v>782046</v>
      </c>
      <c r="AF25" s="66"/>
      <c r="AG25" s="66">
        <v>416720</v>
      </c>
      <c r="AH25" s="66">
        <v>4705</v>
      </c>
      <c r="AI25" s="62">
        <f t="shared" si="3"/>
        <v>1203471</v>
      </c>
      <c r="AJ25" s="66">
        <v>20403</v>
      </c>
      <c r="AK25" s="62">
        <f t="shared" si="4"/>
        <v>1183068</v>
      </c>
      <c r="AL25" s="41"/>
      <c r="AM25" s="89"/>
      <c r="AN25" s="41"/>
    </row>
    <row r="26" spans="1:40" ht="14.25" customHeight="1">
      <c r="A26" s="4">
        <f t="shared" si="5"/>
        <v>22</v>
      </c>
      <c r="B26" s="43" t="s">
        <v>316</v>
      </c>
      <c r="C26" s="43">
        <v>9829</v>
      </c>
      <c r="D26" s="65" t="s">
        <v>215</v>
      </c>
      <c r="E26" s="51">
        <f t="shared" si="6"/>
        <v>1</v>
      </c>
      <c r="F26" s="143" t="s">
        <v>326</v>
      </c>
      <c r="G26" s="74">
        <v>78322</v>
      </c>
      <c r="H26" s="66">
        <v>0</v>
      </c>
      <c r="I26" s="66">
        <v>0</v>
      </c>
      <c r="J26" s="66">
        <v>0</v>
      </c>
      <c r="K26" s="66">
        <v>5000</v>
      </c>
      <c r="L26" s="66">
        <v>0</v>
      </c>
      <c r="M26" s="66">
        <v>135</v>
      </c>
      <c r="N26" s="66">
        <v>7085</v>
      </c>
      <c r="O26" s="66">
        <v>239</v>
      </c>
      <c r="P26" s="66">
        <v>1300</v>
      </c>
      <c r="Q26" s="53">
        <f t="shared" si="0"/>
        <v>92081</v>
      </c>
      <c r="R26" s="28"/>
      <c r="S26" s="66">
        <v>42666</v>
      </c>
      <c r="T26" s="66">
        <v>5382</v>
      </c>
      <c r="U26" s="66">
        <v>1375</v>
      </c>
      <c r="V26" s="66">
        <v>8452</v>
      </c>
      <c r="W26" s="66">
        <v>13570</v>
      </c>
      <c r="X26" s="66">
        <v>13258</v>
      </c>
      <c r="Y26" s="66">
        <v>2198</v>
      </c>
      <c r="Z26" s="66">
        <v>480</v>
      </c>
      <c r="AA26" s="66">
        <v>3101</v>
      </c>
      <c r="AB26" s="48">
        <f t="shared" si="1"/>
        <v>90482</v>
      </c>
      <c r="AC26" s="46">
        <f t="shared" si="2"/>
        <v>1599</v>
      </c>
      <c r="AD26" s="41"/>
      <c r="AE26" s="66">
        <v>639000</v>
      </c>
      <c r="AF26" s="66">
        <v>0</v>
      </c>
      <c r="AG26" s="66">
        <v>229658</v>
      </c>
      <c r="AH26" s="66">
        <v>1604</v>
      </c>
      <c r="AI26" s="62">
        <f t="shared" si="3"/>
        <v>870262</v>
      </c>
      <c r="AJ26" s="66">
        <v>24998</v>
      </c>
      <c r="AK26" s="62">
        <f t="shared" si="4"/>
        <v>845264</v>
      </c>
      <c r="AL26" s="41"/>
      <c r="AM26" s="89"/>
      <c r="AN26" s="41"/>
    </row>
    <row r="27" spans="1:40" ht="14.25" customHeight="1">
      <c r="A27" s="4">
        <f t="shared" si="5"/>
        <v>23</v>
      </c>
      <c r="B27" s="43" t="s">
        <v>316</v>
      </c>
      <c r="C27" s="43">
        <v>9830</v>
      </c>
      <c r="D27" s="65" t="s">
        <v>216</v>
      </c>
      <c r="E27" s="51">
        <f t="shared" si="6"/>
        <v>1</v>
      </c>
      <c r="F27" s="143" t="s">
        <v>326</v>
      </c>
      <c r="G27" s="74">
        <v>32786</v>
      </c>
      <c r="H27" s="66">
        <v>0</v>
      </c>
      <c r="I27" s="66">
        <v>0</v>
      </c>
      <c r="J27" s="66">
        <v>0</v>
      </c>
      <c r="K27" s="66"/>
      <c r="L27" s="66"/>
      <c r="M27" s="66">
        <v>8610</v>
      </c>
      <c r="N27" s="66">
        <v>13414</v>
      </c>
      <c r="O27" s="66">
        <v>4447</v>
      </c>
      <c r="P27" s="66">
        <v>5203</v>
      </c>
      <c r="Q27" s="53">
        <f t="shared" si="0"/>
        <v>64460</v>
      </c>
      <c r="R27" s="28"/>
      <c r="S27" s="66">
        <v>0</v>
      </c>
      <c r="T27" s="66">
        <v>0</v>
      </c>
      <c r="U27" s="66">
        <v>8111</v>
      </c>
      <c r="V27" s="66">
        <v>15347</v>
      </c>
      <c r="W27" s="66">
        <v>22412</v>
      </c>
      <c r="X27" s="66">
        <v>7035</v>
      </c>
      <c r="Y27" s="66">
        <v>530</v>
      </c>
      <c r="Z27" s="66">
        <v>2858</v>
      </c>
      <c r="AA27" s="66">
        <v>15781</v>
      </c>
      <c r="AB27" s="48">
        <f t="shared" si="1"/>
        <v>72074</v>
      </c>
      <c r="AC27" s="46">
        <f t="shared" si="2"/>
        <v>-7614</v>
      </c>
      <c r="AD27" s="41"/>
      <c r="AE27" s="66">
        <v>4018000</v>
      </c>
      <c r="AF27" s="66">
        <v>455000</v>
      </c>
      <c r="AG27" s="66">
        <v>284496</v>
      </c>
      <c r="AH27" s="66">
        <v>0</v>
      </c>
      <c r="AI27" s="62">
        <f t="shared" si="3"/>
        <v>4757496</v>
      </c>
      <c r="AJ27" s="66">
        <v>0</v>
      </c>
      <c r="AK27" s="62">
        <f t="shared" si="4"/>
        <v>4757496</v>
      </c>
      <c r="AL27" s="41"/>
      <c r="AM27" s="89"/>
      <c r="AN27" s="41"/>
    </row>
    <row r="28" spans="1:40" ht="14.25" customHeight="1">
      <c r="A28" s="4">
        <f t="shared" si="5"/>
        <v>24</v>
      </c>
      <c r="B28" s="43" t="s">
        <v>316</v>
      </c>
      <c r="C28" s="43">
        <v>9831</v>
      </c>
      <c r="D28" s="65" t="s">
        <v>217</v>
      </c>
      <c r="E28" s="51">
        <f t="shared" si="6"/>
        <v>1</v>
      </c>
      <c r="F28" s="143" t="s">
        <v>326</v>
      </c>
      <c r="G28" s="74">
        <v>54664</v>
      </c>
      <c r="H28" s="66">
        <v>394</v>
      </c>
      <c r="I28" s="66">
        <v>0</v>
      </c>
      <c r="J28" s="66">
        <v>0</v>
      </c>
      <c r="K28" s="66">
        <v>0</v>
      </c>
      <c r="L28" s="66">
        <v>85995</v>
      </c>
      <c r="M28" s="66">
        <v>6156</v>
      </c>
      <c r="N28" s="66">
        <v>16980</v>
      </c>
      <c r="O28" s="66">
        <v>2773</v>
      </c>
      <c r="P28" s="66"/>
      <c r="Q28" s="53">
        <f t="shared" si="0"/>
        <v>166962</v>
      </c>
      <c r="R28" s="28"/>
      <c r="S28" s="66">
        <v>55173</v>
      </c>
      <c r="T28" s="66">
        <v>15600</v>
      </c>
      <c r="U28" s="66">
        <v>1736</v>
      </c>
      <c r="V28" s="66">
        <v>15871</v>
      </c>
      <c r="W28" s="66">
        <v>24934</v>
      </c>
      <c r="X28" s="66">
        <v>11801</v>
      </c>
      <c r="Y28" s="66">
        <v>594</v>
      </c>
      <c r="Z28" s="66"/>
      <c r="AA28" s="66">
        <v>0</v>
      </c>
      <c r="AB28" s="48">
        <f t="shared" si="1"/>
        <v>125709</v>
      </c>
      <c r="AC28" s="46">
        <f t="shared" si="2"/>
        <v>41253</v>
      </c>
      <c r="AD28" s="41"/>
      <c r="AE28" s="66">
        <v>1949250</v>
      </c>
      <c r="AF28" s="66">
        <v>57660</v>
      </c>
      <c r="AG28" s="66">
        <v>512900</v>
      </c>
      <c r="AH28" s="66">
        <v>2217</v>
      </c>
      <c r="AI28" s="62">
        <f t="shared" si="3"/>
        <v>2522027</v>
      </c>
      <c r="AJ28" s="66">
        <v>3433</v>
      </c>
      <c r="AK28" s="62">
        <f t="shared" si="4"/>
        <v>2518594</v>
      </c>
      <c r="AL28" s="41"/>
      <c r="AM28" s="89"/>
      <c r="AN28" s="41"/>
    </row>
    <row r="29" spans="1:40" ht="14.25" customHeight="1">
      <c r="A29" s="4">
        <f t="shared" si="5"/>
        <v>25</v>
      </c>
      <c r="B29" s="43" t="s">
        <v>316</v>
      </c>
      <c r="C29" s="43">
        <v>9795</v>
      </c>
      <c r="D29" s="65" t="s">
        <v>184</v>
      </c>
      <c r="E29" s="51">
        <f t="shared" si="6"/>
        <v>1</v>
      </c>
      <c r="F29" s="143" t="s">
        <v>326</v>
      </c>
      <c r="G29" s="74">
        <v>104825</v>
      </c>
      <c r="H29" s="66">
        <v>509</v>
      </c>
      <c r="I29" s="66">
        <v>2947</v>
      </c>
      <c r="J29" s="66">
        <v>0</v>
      </c>
      <c r="K29" s="66">
        <v>8500</v>
      </c>
      <c r="L29" s="66">
        <v>0</v>
      </c>
      <c r="M29" s="66">
        <v>7301</v>
      </c>
      <c r="N29" s="66">
        <v>5129</v>
      </c>
      <c r="O29" s="66">
        <v>882</v>
      </c>
      <c r="P29" s="66">
        <v>255</v>
      </c>
      <c r="Q29" s="53">
        <f t="shared" si="0"/>
        <v>130348</v>
      </c>
      <c r="R29" s="28"/>
      <c r="S29" s="66">
        <v>28164</v>
      </c>
      <c r="T29" s="66">
        <v>10400</v>
      </c>
      <c r="U29" s="66">
        <v>3422</v>
      </c>
      <c r="V29" s="66">
        <v>16727</v>
      </c>
      <c r="W29" s="66">
        <v>21815</v>
      </c>
      <c r="X29" s="66">
        <v>21753</v>
      </c>
      <c r="Y29" s="66">
        <v>13310</v>
      </c>
      <c r="Z29" s="66">
        <v>2840</v>
      </c>
      <c r="AA29" s="66">
        <v>342</v>
      </c>
      <c r="AB29" s="48">
        <f t="shared" si="1"/>
        <v>118773</v>
      </c>
      <c r="AC29" s="46">
        <f t="shared" si="2"/>
        <v>11575</v>
      </c>
      <c r="AD29" s="41"/>
      <c r="AE29" s="66">
        <v>450000</v>
      </c>
      <c r="AF29" s="66">
        <v>0</v>
      </c>
      <c r="AG29" s="66">
        <v>157687</v>
      </c>
      <c r="AH29" s="66">
        <v>970</v>
      </c>
      <c r="AI29" s="62">
        <f t="shared" si="3"/>
        <v>608657</v>
      </c>
      <c r="AJ29" s="66">
        <v>81701</v>
      </c>
      <c r="AK29" s="62">
        <f t="shared" si="4"/>
        <v>526956</v>
      </c>
      <c r="AL29" s="41"/>
      <c r="AM29" s="89"/>
      <c r="AN29" s="41"/>
    </row>
    <row r="30" spans="1:40" ht="14.25" customHeight="1">
      <c r="A30" s="4">
        <f t="shared" si="5"/>
        <v>26</v>
      </c>
      <c r="B30" s="43" t="s">
        <v>316</v>
      </c>
      <c r="C30" s="43">
        <v>9815</v>
      </c>
      <c r="D30" s="65" t="s">
        <v>202</v>
      </c>
      <c r="E30" s="51">
        <f t="shared" si="6"/>
        <v>1</v>
      </c>
      <c r="F30" s="143" t="s">
        <v>326</v>
      </c>
      <c r="G30" s="74">
        <v>57635</v>
      </c>
      <c r="H30" s="66">
        <v>0</v>
      </c>
      <c r="I30" s="66">
        <v>1138</v>
      </c>
      <c r="J30" s="66">
        <v>287078</v>
      </c>
      <c r="K30" s="66">
        <v>0</v>
      </c>
      <c r="L30" s="66">
        <v>0</v>
      </c>
      <c r="M30" s="66">
        <v>2866</v>
      </c>
      <c r="N30" s="66">
        <v>4887</v>
      </c>
      <c r="O30" s="66">
        <v>24355</v>
      </c>
      <c r="P30" s="66">
        <v>357</v>
      </c>
      <c r="Q30" s="53">
        <f t="shared" si="0"/>
        <v>378316</v>
      </c>
      <c r="R30" s="28"/>
      <c r="S30" s="66">
        <v>60742</v>
      </c>
      <c r="T30" s="66">
        <v>0</v>
      </c>
      <c r="U30" s="66">
        <v>1705</v>
      </c>
      <c r="V30" s="66">
        <v>0</v>
      </c>
      <c r="W30" s="66">
        <v>32556</v>
      </c>
      <c r="X30" s="66">
        <v>10546</v>
      </c>
      <c r="Y30" s="66">
        <v>2843</v>
      </c>
      <c r="Z30" s="66"/>
      <c r="AA30" s="66">
        <v>2783</v>
      </c>
      <c r="AB30" s="48">
        <f t="shared" si="1"/>
        <v>111175</v>
      </c>
      <c r="AC30" s="46">
        <f t="shared" si="2"/>
        <v>267141</v>
      </c>
      <c r="AD30" s="41"/>
      <c r="AE30" s="66">
        <v>0</v>
      </c>
      <c r="AF30" s="66">
        <v>0</v>
      </c>
      <c r="AG30" s="66">
        <v>86576</v>
      </c>
      <c r="AH30" s="66"/>
      <c r="AI30" s="62">
        <f t="shared" si="3"/>
        <v>86576</v>
      </c>
      <c r="AJ30" s="66">
        <v>99113</v>
      </c>
      <c r="AK30" s="62">
        <f t="shared" si="4"/>
        <v>-12537</v>
      </c>
      <c r="AL30" s="41"/>
      <c r="AM30" s="89"/>
      <c r="AN30" s="41"/>
    </row>
    <row r="31" spans="1:40" ht="14.25" customHeight="1">
      <c r="A31" s="4">
        <f t="shared" si="5"/>
        <v>27</v>
      </c>
      <c r="B31" s="43" t="s">
        <v>316</v>
      </c>
      <c r="C31" s="43">
        <v>9755</v>
      </c>
      <c r="D31" s="65" t="s">
        <v>174</v>
      </c>
      <c r="E31" s="51">
        <f t="shared" si="6"/>
        <v>1</v>
      </c>
      <c r="F31" s="143" t="s">
        <v>326</v>
      </c>
      <c r="G31" s="74">
        <v>15649</v>
      </c>
      <c r="H31" s="66"/>
      <c r="I31" s="66">
        <v>0</v>
      </c>
      <c r="J31" s="66">
        <v>0</v>
      </c>
      <c r="K31" s="66">
        <v>0</v>
      </c>
      <c r="L31" s="66">
        <v>0</v>
      </c>
      <c r="M31" s="66">
        <v>11691</v>
      </c>
      <c r="N31" s="66">
        <v>2653</v>
      </c>
      <c r="O31" s="66">
        <v>2739</v>
      </c>
      <c r="P31" s="66">
        <v>903</v>
      </c>
      <c r="Q31" s="53">
        <f t="shared" si="0"/>
        <v>33635</v>
      </c>
      <c r="R31" s="28"/>
      <c r="S31" s="66">
        <v>10180</v>
      </c>
      <c r="T31" s="66">
        <v>0</v>
      </c>
      <c r="U31" s="66">
        <v>223</v>
      </c>
      <c r="V31" s="66">
        <v>0</v>
      </c>
      <c r="W31" s="66">
        <v>5070</v>
      </c>
      <c r="X31" s="66">
        <v>7323</v>
      </c>
      <c r="Y31" s="66">
        <v>0</v>
      </c>
      <c r="Z31" s="66">
        <v>0</v>
      </c>
      <c r="AA31" s="66">
        <v>865</v>
      </c>
      <c r="AB31" s="48">
        <f t="shared" si="1"/>
        <v>23661</v>
      </c>
      <c r="AC31" s="46">
        <f t="shared" si="2"/>
        <v>9974</v>
      </c>
      <c r="AD31" s="41"/>
      <c r="AE31" s="66">
        <v>644000</v>
      </c>
      <c r="AF31" s="66">
        <v>0</v>
      </c>
      <c r="AG31" s="66">
        <v>84724</v>
      </c>
      <c r="AH31" s="66">
        <v>0</v>
      </c>
      <c r="AI31" s="62">
        <f t="shared" si="3"/>
        <v>728724</v>
      </c>
      <c r="AJ31" s="66">
        <v>0</v>
      </c>
      <c r="AK31" s="62">
        <f t="shared" si="4"/>
        <v>728724</v>
      </c>
      <c r="AL31" s="41"/>
      <c r="AM31" s="89"/>
      <c r="AN31" s="41"/>
    </row>
    <row r="32" spans="1:40" ht="14.25" customHeight="1">
      <c r="A32" s="4">
        <f t="shared" si="5"/>
        <v>28</v>
      </c>
      <c r="B32" s="43" t="s">
        <v>316</v>
      </c>
      <c r="C32" s="43">
        <v>9802</v>
      </c>
      <c r="D32" s="65" t="s">
        <v>199</v>
      </c>
      <c r="E32" s="51">
        <f t="shared" si="6"/>
        <v>1</v>
      </c>
      <c r="F32" s="143" t="s">
        <v>326</v>
      </c>
      <c r="G32" s="74">
        <v>68353</v>
      </c>
      <c r="H32" s="66">
        <v>380</v>
      </c>
      <c r="I32" s="66">
        <v>633</v>
      </c>
      <c r="J32" s="66">
        <v>0</v>
      </c>
      <c r="K32" s="66">
        <v>0</v>
      </c>
      <c r="L32" s="66">
        <v>0</v>
      </c>
      <c r="M32" s="66">
        <v>0</v>
      </c>
      <c r="N32" s="66">
        <v>5476</v>
      </c>
      <c r="O32" s="66">
        <v>10695</v>
      </c>
      <c r="P32" s="66">
        <v>0</v>
      </c>
      <c r="Q32" s="53">
        <f t="shared" si="0"/>
        <v>85537</v>
      </c>
      <c r="R32" s="12"/>
      <c r="S32" s="66">
        <v>54666</v>
      </c>
      <c r="T32" s="66">
        <v>1150</v>
      </c>
      <c r="U32" s="66">
        <v>6852</v>
      </c>
      <c r="V32" s="66">
        <v>0</v>
      </c>
      <c r="W32" s="66">
        <v>20325</v>
      </c>
      <c r="X32" s="66">
        <v>5412</v>
      </c>
      <c r="Y32" s="66">
        <v>380</v>
      </c>
      <c r="Z32" s="66">
        <v>633</v>
      </c>
      <c r="AA32" s="66">
        <v>13202</v>
      </c>
      <c r="AB32" s="48">
        <f t="shared" si="1"/>
        <v>102620</v>
      </c>
      <c r="AC32" s="46">
        <f t="shared" si="2"/>
        <v>-17083</v>
      </c>
      <c r="AD32" s="41"/>
      <c r="AE32" s="66">
        <v>1600000</v>
      </c>
      <c r="AF32" s="66">
        <v>60000</v>
      </c>
      <c r="AG32" s="66">
        <v>84520</v>
      </c>
      <c r="AH32" s="66">
        <v>0</v>
      </c>
      <c r="AI32" s="62">
        <f t="shared" si="3"/>
        <v>1744520</v>
      </c>
      <c r="AJ32" s="66">
        <v>0</v>
      </c>
      <c r="AK32" s="62">
        <f t="shared" si="4"/>
        <v>1744520</v>
      </c>
      <c r="AL32" s="41"/>
      <c r="AM32" s="89"/>
      <c r="AN32" s="41"/>
    </row>
    <row r="33" spans="1:40" ht="14.25" customHeight="1">
      <c r="A33" s="4">
        <f t="shared" si="5"/>
        <v>29</v>
      </c>
      <c r="B33" s="43" t="s">
        <v>316</v>
      </c>
      <c r="C33" s="43">
        <v>9773</v>
      </c>
      <c r="D33" s="65" t="s">
        <v>194</v>
      </c>
      <c r="E33" s="51">
        <f t="shared" si="6"/>
        <v>1</v>
      </c>
      <c r="F33" s="143" t="s">
        <v>326</v>
      </c>
      <c r="G33" s="74">
        <v>287233</v>
      </c>
      <c r="H33" s="66">
        <v>0</v>
      </c>
      <c r="I33" s="66">
        <v>10802</v>
      </c>
      <c r="J33" s="66">
        <v>0</v>
      </c>
      <c r="K33" s="66">
        <v>0</v>
      </c>
      <c r="L33" s="66">
        <v>1000</v>
      </c>
      <c r="M33" s="66"/>
      <c r="N33" s="66">
        <v>0</v>
      </c>
      <c r="O33" s="66">
        <v>0</v>
      </c>
      <c r="P33" s="66">
        <v>597</v>
      </c>
      <c r="Q33" s="53">
        <f t="shared" si="0"/>
        <v>299632</v>
      </c>
      <c r="R33" s="10"/>
      <c r="S33" s="66">
        <v>118576</v>
      </c>
      <c r="T33" s="66">
        <v>31200</v>
      </c>
      <c r="U33" s="66">
        <v>6554</v>
      </c>
      <c r="V33" s="66">
        <v>73966</v>
      </c>
      <c r="W33" s="66">
        <v>17172</v>
      </c>
      <c r="X33" s="66">
        <v>8239</v>
      </c>
      <c r="Y33" s="66">
        <v>87</v>
      </c>
      <c r="Z33" s="66">
        <v>0</v>
      </c>
      <c r="AA33" s="66">
        <v>39126</v>
      </c>
      <c r="AB33" s="48">
        <f t="shared" si="1"/>
        <v>294920</v>
      </c>
      <c r="AC33" s="46">
        <f t="shared" si="2"/>
        <v>4712</v>
      </c>
      <c r="AD33" s="41"/>
      <c r="AE33" s="66">
        <v>1110000</v>
      </c>
      <c r="AF33" s="66">
        <v>44200</v>
      </c>
      <c r="AG33" s="66">
        <v>27766</v>
      </c>
      <c r="AH33" s="66">
        <v>0</v>
      </c>
      <c r="AI33" s="62">
        <f t="shared" si="3"/>
        <v>1181966</v>
      </c>
      <c r="AJ33" s="66">
        <v>47237</v>
      </c>
      <c r="AK33" s="62">
        <f t="shared" si="4"/>
        <v>1134729</v>
      </c>
      <c r="AL33" s="41"/>
      <c r="AM33" s="89"/>
      <c r="AN33" s="41"/>
    </row>
    <row r="34" spans="1:40" ht="14.25" customHeight="1">
      <c r="A34" s="4">
        <f t="shared" si="5"/>
        <v>30</v>
      </c>
      <c r="B34" s="43" t="s">
        <v>316</v>
      </c>
      <c r="C34" s="43">
        <v>9833</v>
      </c>
      <c r="D34" s="65" t="s">
        <v>212</v>
      </c>
      <c r="E34" s="51">
        <f t="shared" si="6"/>
      </c>
      <c r="F34" s="143" t="s">
        <v>327</v>
      </c>
      <c r="G34" s="74">
        <v>9669</v>
      </c>
      <c r="H34" s="66">
        <v>104</v>
      </c>
      <c r="I34" s="66">
        <v>0</v>
      </c>
      <c r="J34" s="66">
        <v>0</v>
      </c>
      <c r="K34" s="66">
        <v>0</v>
      </c>
      <c r="L34" s="66">
        <v>0</v>
      </c>
      <c r="M34" s="66">
        <v>460</v>
      </c>
      <c r="N34" s="66">
        <v>2477</v>
      </c>
      <c r="O34" s="66">
        <v>0</v>
      </c>
      <c r="P34" s="66">
        <v>0</v>
      </c>
      <c r="Q34" s="53">
        <f t="shared" si="0"/>
        <v>12710</v>
      </c>
      <c r="R34" s="10"/>
      <c r="S34" s="66">
        <v>290</v>
      </c>
      <c r="T34" s="66">
        <v>0</v>
      </c>
      <c r="U34" s="66">
        <v>1898</v>
      </c>
      <c r="V34" s="66">
        <v>0</v>
      </c>
      <c r="W34" s="66">
        <v>7029</v>
      </c>
      <c r="X34" s="66">
        <v>3217</v>
      </c>
      <c r="Y34" s="66">
        <v>500</v>
      </c>
      <c r="Z34" s="66">
        <v>304</v>
      </c>
      <c r="AA34" s="66">
        <v>2375</v>
      </c>
      <c r="AB34" s="48">
        <f t="shared" si="1"/>
        <v>15613</v>
      </c>
      <c r="AC34" s="46">
        <f t="shared" si="2"/>
        <v>-2903</v>
      </c>
      <c r="AD34" s="41"/>
      <c r="AE34" s="66">
        <v>400000</v>
      </c>
      <c r="AF34" s="66">
        <v>0</v>
      </c>
      <c r="AG34" s="66">
        <v>64295</v>
      </c>
      <c r="AH34" s="66">
        <v>0</v>
      </c>
      <c r="AI34" s="62">
        <f t="shared" si="3"/>
        <v>464295</v>
      </c>
      <c r="AJ34" s="66">
        <v>0</v>
      </c>
      <c r="AK34" s="62">
        <f t="shared" si="4"/>
        <v>464295</v>
      </c>
      <c r="AL34" s="41"/>
      <c r="AM34" s="89"/>
      <c r="AN34" s="41"/>
    </row>
    <row r="35" spans="1:40" ht="14.25" customHeight="1">
      <c r="A35" s="4">
        <f t="shared" si="5"/>
        <v>31</v>
      </c>
      <c r="B35" s="43" t="s">
        <v>316</v>
      </c>
      <c r="C35" s="43">
        <v>9816</v>
      </c>
      <c r="D35" s="65" t="s">
        <v>203</v>
      </c>
      <c r="E35" s="51">
        <f t="shared" si="6"/>
      </c>
      <c r="F35" s="143" t="s">
        <v>327</v>
      </c>
      <c r="G35" s="74">
        <v>52749</v>
      </c>
      <c r="H35" s="66">
        <v>422</v>
      </c>
      <c r="I35" s="66">
        <v>1392</v>
      </c>
      <c r="J35" s="66">
        <v>20030</v>
      </c>
      <c r="K35" s="66">
        <v>0</v>
      </c>
      <c r="L35" s="66">
        <v>0</v>
      </c>
      <c r="M35" s="66">
        <v>0</v>
      </c>
      <c r="N35" s="66">
        <v>8988</v>
      </c>
      <c r="O35" s="66">
        <v>12009</v>
      </c>
      <c r="P35" s="66">
        <v>0</v>
      </c>
      <c r="Q35" s="53">
        <f t="shared" si="0"/>
        <v>95590</v>
      </c>
      <c r="R35" s="10"/>
      <c r="S35" s="66">
        <v>52696</v>
      </c>
      <c r="T35" s="66">
        <v>8000</v>
      </c>
      <c r="U35" s="66">
        <v>6039</v>
      </c>
      <c r="V35" s="66">
        <v>17984</v>
      </c>
      <c r="W35" s="66">
        <v>12651</v>
      </c>
      <c r="X35" s="66">
        <v>6780</v>
      </c>
      <c r="Y35" s="66">
        <v>0</v>
      </c>
      <c r="Z35" s="66">
        <v>3480</v>
      </c>
      <c r="AA35" s="66">
        <v>0</v>
      </c>
      <c r="AB35" s="48">
        <f t="shared" si="1"/>
        <v>107630</v>
      </c>
      <c r="AC35" s="46">
        <f t="shared" si="2"/>
        <v>-12040</v>
      </c>
      <c r="AD35" s="41"/>
      <c r="AE35" s="66">
        <v>0</v>
      </c>
      <c r="AF35" s="66">
        <v>0</v>
      </c>
      <c r="AG35" s="66">
        <v>308170</v>
      </c>
      <c r="AH35" s="66">
        <v>0</v>
      </c>
      <c r="AI35" s="62">
        <f t="shared" si="3"/>
        <v>308170</v>
      </c>
      <c r="AJ35" s="66">
        <v>0</v>
      </c>
      <c r="AK35" s="62">
        <f t="shared" si="4"/>
        <v>308170</v>
      </c>
      <c r="AL35" s="41"/>
      <c r="AM35" s="89"/>
      <c r="AN35" s="41"/>
    </row>
    <row r="36" spans="1:40" ht="14.25" customHeight="1">
      <c r="A36" s="4">
        <f t="shared" si="5"/>
        <v>32</v>
      </c>
      <c r="B36" s="43" t="s">
        <v>316</v>
      </c>
      <c r="C36" s="43">
        <v>9757</v>
      </c>
      <c r="D36" s="65" t="s">
        <v>176</v>
      </c>
      <c r="E36" s="51">
        <f t="shared" si="6"/>
        <v>1</v>
      </c>
      <c r="F36" s="143" t="s">
        <v>326</v>
      </c>
      <c r="G36" s="74">
        <v>6801</v>
      </c>
      <c r="H36" s="66"/>
      <c r="I36" s="66"/>
      <c r="J36" s="66">
        <v>0</v>
      </c>
      <c r="K36" s="66"/>
      <c r="L36" s="66"/>
      <c r="M36" s="66">
        <v>455</v>
      </c>
      <c r="N36" s="66">
        <v>2183</v>
      </c>
      <c r="O36" s="66">
        <v>100</v>
      </c>
      <c r="P36" s="66">
        <v>1340</v>
      </c>
      <c r="Q36" s="53">
        <f t="shared" si="0"/>
        <v>10879</v>
      </c>
      <c r="R36" s="12"/>
      <c r="S36" s="66">
        <v>0</v>
      </c>
      <c r="T36" s="66">
        <v>0</v>
      </c>
      <c r="U36" s="66">
        <v>2095</v>
      </c>
      <c r="V36" s="66">
        <v>2010</v>
      </c>
      <c r="W36" s="66">
        <v>6290</v>
      </c>
      <c r="X36" s="66">
        <v>4626</v>
      </c>
      <c r="Y36" s="66">
        <v>863</v>
      </c>
      <c r="Z36" s="66">
        <v>0</v>
      </c>
      <c r="AA36" s="66">
        <v>169</v>
      </c>
      <c r="AB36" s="48">
        <f t="shared" si="1"/>
        <v>16053</v>
      </c>
      <c r="AC36" s="46">
        <f t="shared" si="2"/>
        <v>-5174</v>
      </c>
      <c r="AD36" s="41"/>
      <c r="AE36" s="66">
        <v>809000</v>
      </c>
      <c r="AF36" s="66">
        <v>0</v>
      </c>
      <c r="AG36" s="66">
        <v>63571</v>
      </c>
      <c r="AH36" s="66">
        <v>0</v>
      </c>
      <c r="AI36" s="62">
        <f t="shared" si="3"/>
        <v>872571</v>
      </c>
      <c r="AJ36" s="66">
        <v>0</v>
      </c>
      <c r="AK36" s="62">
        <f t="shared" si="4"/>
        <v>872571</v>
      </c>
      <c r="AL36" s="41"/>
      <c r="AM36" s="89"/>
      <c r="AN36" s="41"/>
    </row>
    <row r="37" spans="1:40" ht="14.25" customHeight="1">
      <c r="A37" s="4">
        <f t="shared" si="5"/>
        <v>33</v>
      </c>
      <c r="B37" s="43" t="s">
        <v>316</v>
      </c>
      <c r="C37" s="43">
        <v>9853</v>
      </c>
      <c r="D37" s="65" t="s">
        <v>228</v>
      </c>
      <c r="E37" s="51">
        <f t="shared" si="6"/>
        <v>1</v>
      </c>
      <c r="F37" s="143" t="s">
        <v>326</v>
      </c>
      <c r="G37" s="74">
        <v>39165</v>
      </c>
      <c r="H37" s="66">
        <v>0</v>
      </c>
      <c r="I37" s="66">
        <v>628</v>
      </c>
      <c r="J37" s="66">
        <v>0</v>
      </c>
      <c r="K37" s="66"/>
      <c r="L37" s="66">
        <v>0</v>
      </c>
      <c r="M37" s="66">
        <v>700</v>
      </c>
      <c r="N37" s="66">
        <v>11309</v>
      </c>
      <c r="O37" s="66">
        <v>360</v>
      </c>
      <c r="P37" s="66"/>
      <c r="Q37" s="53">
        <f t="shared" si="0"/>
        <v>52162</v>
      </c>
      <c r="R37" s="28"/>
      <c r="S37" s="66">
        <v>55676</v>
      </c>
      <c r="T37" s="66">
        <v>0</v>
      </c>
      <c r="U37" s="66">
        <v>7310</v>
      </c>
      <c r="V37" s="66">
        <v>9329</v>
      </c>
      <c r="W37" s="66">
        <v>14225</v>
      </c>
      <c r="X37" s="66">
        <v>1377</v>
      </c>
      <c r="Y37" s="66">
        <v>325</v>
      </c>
      <c r="Z37" s="66">
        <v>629</v>
      </c>
      <c r="AA37" s="66">
        <v>0</v>
      </c>
      <c r="AB37" s="48">
        <f t="shared" si="1"/>
        <v>88871</v>
      </c>
      <c r="AC37" s="46">
        <f t="shared" si="2"/>
        <v>-36709</v>
      </c>
      <c r="AD37" s="41"/>
      <c r="AE37" s="66">
        <v>0</v>
      </c>
      <c r="AF37" s="66">
        <v>0</v>
      </c>
      <c r="AG37" s="66">
        <v>0</v>
      </c>
      <c r="AH37" s="66">
        <v>0</v>
      </c>
      <c r="AI37" s="62">
        <f t="shared" si="3"/>
        <v>0</v>
      </c>
      <c r="AJ37" s="66">
        <v>0</v>
      </c>
      <c r="AK37" s="62">
        <f t="shared" si="4"/>
        <v>0</v>
      </c>
      <c r="AL37" s="41"/>
      <c r="AM37" s="89"/>
      <c r="AN37" s="41"/>
    </row>
    <row r="38" spans="1:40" ht="14.25" customHeight="1">
      <c r="A38" s="4">
        <f t="shared" si="5"/>
        <v>34</v>
      </c>
      <c r="B38" s="43" t="s">
        <v>316</v>
      </c>
      <c r="C38" s="43">
        <v>9817</v>
      </c>
      <c r="D38" s="65" t="s">
        <v>207</v>
      </c>
      <c r="E38" s="51">
        <f t="shared" si="6"/>
      </c>
      <c r="F38" s="143" t="s">
        <v>327</v>
      </c>
      <c r="G38" s="74">
        <v>78590</v>
      </c>
      <c r="H38" s="66">
        <v>0</v>
      </c>
      <c r="I38" s="66">
        <v>65629</v>
      </c>
      <c r="J38" s="66">
        <v>0</v>
      </c>
      <c r="K38" s="66">
        <v>10000</v>
      </c>
      <c r="L38" s="66">
        <v>0</v>
      </c>
      <c r="M38" s="66">
        <v>3757</v>
      </c>
      <c r="N38" s="66">
        <v>407</v>
      </c>
      <c r="O38" s="66">
        <v>3258</v>
      </c>
      <c r="P38" s="66">
        <v>0</v>
      </c>
      <c r="Q38" s="53">
        <f t="shared" si="0"/>
        <v>161641</v>
      </c>
      <c r="R38" s="10"/>
      <c r="S38" s="66">
        <v>58590</v>
      </c>
      <c r="T38" s="66">
        <v>0</v>
      </c>
      <c r="U38" s="66">
        <v>287</v>
      </c>
      <c r="V38" s="66">
        <v>36147</v>
      </c>
      <c r="W38" s="66">
        <v>9275</v>
      </c>
      <c r="X38" s="66">
        <v>15922</v>
      </c>
      <c r="Y38" s="66">
        <v>6064</v>
      </c>
      <c r="Z38" s="66">
        <v>24738</v>
      </c>
      <c r="AA38" s="66">
        <v>0</v>
      </c>
      <c r="AB38" s="48">
        <f t="shared" si="1"/>
        <v>151023</v>
      </c>
      <c r="AC38" s="46">
        <f t="shared" si="2"/>
        <v>10618</v>
      </c>
      <c r="AD38" s="41"/>
      <c r="AE38" s="66">
        <v>0</v>
      </c>
      <c r="AF38" s="66">
        <v>0</v>
      </c>
      <c r="AG38" s="66">
        <v>0</v>
      </c>
      <c r="AH38" s="66">
        <v>0</v>
      </c>
      <c r="AI38" s="62">
        <f t="shared" si="3"/>
        <v>0</v>
      </c>
      <c r="AJ38" s="66">
        <v>0</v>
      </c>
      <c r="AK38" s="62">
        <f t="shared" si="4"/>
        <v>0</v>
      </c>
      <c r="AL38" s="41"/>
      <c r="AM38" s="89"/>
      <c r="AN38" s="41"/>
    </row>
    <row r="39" spans="1:40" ht="14.25" customHeight="1">
      <c r="A39" s="4">
        <f t="shared" si="5"/>
        <v>35</v>
      </c>
      <c r="B39" s="43" t="s">
        <v>316</v>
      </c>
      <c r="C39" s="43">
        <v>9778</v>
      </c>
      <c r="D39" s="65" t="s">
        <v>185</v>
      </c>
      <c r="E39" s="51">
        <f t="shared" si="6"/>
      </c>
      <c r="F39" s="143" t="s">
        <v>327</v>
      </c>
      <c r="G39" s="74">
        <v>35756</v>
      </c>
      <c r="H39" s="66">
        <v>0</v>
      </c>
      <c r="I39" s="66">
        <v>120</v>
      </c>
      <c r="J39" s="66">
        <v>0</v>
      </c>
      <c r="K39" s="66">
        <v>1304</v>
      </c>
      <c r="L39" s="66">
        <v>0</v>
      </c>
      <c r="M39" s="66">
        <v>0</v>
      </c>
      <c r="N39" s="66">
        <v>12291</v>
      </c>
      <c r="O39" s="66">
        <v>3353</v>
      </c>
      <c r="P39" s="66">
        <v>98</v>
      </c>
      <c r="Q39" s="53">
        <f t="shared" si="0"/>
        <v>52922</v>
      </c>
      <c r="R39" s="10"/>
      <c r="S39" s="66">
        <v>0</v>
      </c>
      <c r="T39" s="66">
        <v>0</v>
      </c>
      <c r="U39" s="66">
        <v>16168</v>
      </c>
      <c r="V39" s="66">
        <v>0</v>
      </c>
      <c r="W39" s="66">
        <v>16353</v>
      </c>
      <c r="X39" s="66">
        <v>11080</v>
      </c>
      <c r="Y39" s="66">
        <v>0</v>
      </c>
      <c r="Z39" s="66">
        <v>0</v>
      </c>
      <c r="AA39" s="66">
        <v>0</v>
      </c>
      <c r="AB39" s="48">
        <f t="shared" si="1"/>
        <v>43601</v>
      </c>
      <c r="AC39" s="46">
        <f t="shared" si="2"/>
        <v>9321</v>
      </c>
      <c r="AD39" s="41"/>
      <c r="AE39" s="66">
        <v>239883</v>
      </c>
      <c r="AF39" s="66">
        <v>2207</v>
      </c>
      <c r="AG39" s="66">
        <v>74208</v>
      </c>
      <c r="AH39" s="66">
        <v>1341</v>
      </c>
      <c r="AI39" s="62">
        <f t="shared" si="3"/>
        <v>317639</v>
      </c>
      <c r="AJ39" s="66">
        <v>3171</v>
      </c>
      <c r="AK39" s="62">
        <f t="shared" si="4"/>
        <v>314468</v>
      </c>
      <c r="AL39" s="41"/>
      <c r="AM39" s="89"/>
      <c r="AN39" s="41"/>
    </row>
    <row r="40" spans="1:40" ht="14.25" customHeight="1">
      <c r="A40" s="4">
        <f t="shared" si="5"/>
        <v>36</v>
      </c>
      <c r="B40" s="43" t="s">
        <v>316</v>
      </c>
      <c r="C40" s="43">
        <v>9779</v>
      </c>
      <c r="D40" s="65" t="s">
        <v>186</v>
      </c>
      <c r="E40" s="51">
        <f t="shared" si="6"/>
        <v>1</v>
      </c>
      <c r="F40" s="143" t="s">
        <v>326</v>
      </c>
      <c r="G40" s="74">
        <v>119581</v>
      </c>
      <c r="H40" s="66">
        <v>0</v>
      </c>
      <c r="I40" s="66">
        <v>178</v>
      </c>
      <c r="J40" s="66">
        <v>0</v>
      </c>
      <c r="K40" s="66">
        <v>60000</v>
      </c>
      <c r="L40" s="66"/>
      <c r="M40" s="66">
        <v>50680</v>
      </c>
      <c r="N40" s="66">
        <v>3915</v>
      </c>
      <c r="O40" s="66"/>
      <c r="P40" s="66">
        <v>5857</v>
      </c>
      <c r="Q40" s="53">
        <f t="shared" si="0"/>
        <v>240211</v>
      </c>
      <c r="R40" s="10"/>
      <c r="S40" s="66">
        <v>48868</v>
      </c>
      <c r="T40" s="66">
        <v>16399</v>
      </c>
      <c r="U40" s="66">
        <v>9452</v>
      </c>
      <c r="V40" s="66">
        <v>18649</v>
      </c>
      <c r="W40" s="66">
        <v>48394</v>
      </c>
      <c r="X40" s="66">
        <v>28228</v>
      </c>
      <c r="Y40" s="66">
        <v>2159</v>
      </c>
      <c r="Z40" s="66">
        <v>178</v>
      </c>
      <c r="AA40" s="66">
        <v>1200</v>
      </c>
      <c r="AB40" s="48">
        <f t="shared" si="1"/>
        <v>173527</v>
      </c>
      <c r="AC40" s="46">
        <f t="shared" si="2"/>
        <v>66684</v>
      </c>
      <c r="AD40" s="41"/>
      <c r="AE40" s="66">
        <v>2536876</v>
      </c>
      <c r="AF40" s="66">
        <v>186830</v>
      </c>
      <c r="AG40" s="66">
        <v>128824</v>
      </c>
      <c r="AH40" s="66">
        <v>0</v>
      </c>
      <c r="AI40" s="62">
        <f t="shared" si="3"/>
        <v>2852530</v>
      </c>
      <c r="AJ40" s="66">
        <v>0</v>
      </c>
      <c r="AK40" s="62">
        <f t="shared" si="4"/>
        <v>2852530</v>
      </c>
      <c r="AL40" s="41"/>
      <c r="AM40" s="89"/>
      <c r="AN40" s="41"/>
    </row>
    <row r="41" spans="1:40" ht="14.25" customHeight="1">
      <c r="A41" s="4">
        <f t="shared" si="5"/>
        <v>37</v>
      </c>
      <c r="B41" s="43" t="s">
        <v>316</v>
      </c>
      <c r="C41" s="43">
        <v>9780</v>
      </c>
      <c r="D41" s="65" t="s">
        <v>192</v>
      </c>
      <c r="E41" s="51">
        <f t="shared" si="6"/>
      </c>
      <c r="F41" s="143" t="s">
        <v>327</v>
      </c>
      <c r="G41" s="74">
        <v>165289</v>
      </c>
      <c r="H41" s="66">
        <v>6124</v>
      </c>
      <c r="I41" s="66">
        <v>2613</v>
      </c>
      <c r="J41" s="66">
        <v>0</v>
      </c>
      <c r="K41" s="66">
        <v>0</v>
      </c>
      <c r="L41" s="66">
        <v>3000</v>
      </c>
      <c r="M41" s="66">
        <v>4983</v>
      </c>
      <c r="N41" s="66">
        <v>1705</v>
      </c>
      <c r="O41" s="66">
        <v>21931</v>
      </c>
      <c r="P41" s="66">
        <v>1318</v>
      </c>
      <c r="Q41" s="53">
        <f t="shared" si="0"/>
        <v>206963</v>
      </c>
      <c r="R41" s="10"/>
      <c r="S41" s="66">
        <v>53576</v>
      </c>
      <c r="T41" s="66">
        <v>1023</v>
      </c>
      <c r="U41" s="66">
        <v>48384</v>
      </c>
      <c r="V41" s="66">
        <v>16431</v>
      </c>
      <c r="W41" s="66">
        <v>47240</v>
      </c>
      <c r="X41" s="66">
        <v>27441</v>
      </c>
      <c r="Y41" s="66">
        <v>10426</v>
      </c>
      <c r="Z41" s="66">
        <v>6963</v>
      </c>
      <c r="AA41" s="66">
        <v>8225</v>
      </c>
      <c r="AB41" s="48">
        <f t="shared" si="1"/>
        <v>219709</v>
      </c>
      <c r="AC41" s="46">
        <f t="shared" si="2"/>
        <v>-12746</v>
      </c>
      <c r="AD41" s="41"/>
      <c r="AE41" s="66">
        <v>1695000</v>
      </c>
      <c r="AF41" s="66">
        <v>0</v>
      </c>
      <c r="AG41" s="66">
        <v>66241</v>
      </c>
      <c r="AH41" s="66">
        <v>7410</v>
      </c>
      <c r="AI41" s="62">
        <f t="shared" si="3"/>
        <v>1768651</v>
      </c>
      <c r="AJ41" s="66">
        <v>12703</v>
      </c>
      <c r="AK41" s="62">
        <f t="shared" si="4"/>
        <v>1755948</v>
      </c>
      <c r="AL41" s="41"/>
      <c r="AM41" s="89"/>
      <c r="AN41" s="41"/>
    </row>
    <row r="42" spans="1:40" ht="14.25" customHeight="1">
      <c r="A42" s="4">
        <f t="shared" si="5"/>
        <v>38</v>
      </c>
      <c r="B42" s="43" t="s">
        <v>316</v>
      </c>
      <c r="C42" s="43">
        <v>12115</v>
      </c>
      <c r="D42" s="65" t="s">
        <v>213</v>
      </c>
      <c r="E42" s="51">
        <f t="shared" si="6"/>
        <v>1</v>
      </c>
      <c r="F42" s="143" t="s">
        <v>326</v>
      </c>
      <c r="G42" s="74">
        <v>16698</v>
      </c>
      <c r="H42" s="66">
        <v>582</v>
      </c>
      <c r="I42" s="66">
        <v>0</v>
      </c>
      <c r="J42" s="66">
        <v>0</v>
      </c>
      <c r="K42" s="66">
        <v>8400</v>
      </c>
      <c r="L42" s="66">
        <v>30000</v>
      </c>
      <c r="M42" s="66">
        <v>6330</v>
      </c>
      <c r="N42" s="66">
        <v>21066</v>
      </c>
      <c r="O42" s="66">
        <v>0</v>
      </c>
      <c r="P42" s="66">
        <v>6326</v>
      </c>
      <c r="Q42" s="53">
        <f t="shared" si="0"/>
        <v>89402</v>
      </c>
      <c r="R42" s="12"/>
      <c r="S42" s="66">
        <v>8907</v>
      </c>
      <c r="T42" s="66">
        <v>1440</v>
      </c>
      <c r="U42" s="66">
        <v>470</v>
      </c>
      <c r="V42" s="66">
        <v>0</v>
      </c>
      <c r="W42" s="66">
        <v>13220</v>
      </c>
      <c r="X42" s="66">
        <v>80</v>
      </c>
      <c r="Y42" s="66">
        <v>1441</v>
      </c>
      <c r="Z42" s="66">
        <v>3600</v>
      </c>
      <c r="AA42" s="66">
        <v>1220</v>
      </c>
      <c r="AB42" s="48">
        <f t="shared" si="1"/>
        <v>30378</v>
      </c>
      <c r="AC42" s="46">
        <f t="shared" si="2"/>
        <v>59024</v>
      </c>
      <c r="AD42" s="41"/>
      <c r="AE42" s="66">
        <v>717000</v>
      </c>
      <c r="AF42" s="66">
        <v>0</v>
      </c>
      <c r="AG42" s="66">
        <v>51000</v>
      </c>
      <c r="AH42" s="66">
        <v>0</v>
      </c>
      <c r="AI42" s="62">
        <f t="shared" si="3"/>
        <v>768000</v>
      </c>
      <c r="AJ42" s="66">
        <v>0</v>
      </c>
      <c r="AK42" s="62">
        <f t="shared" si="4"/>
        <v>768000</v>
      </c>
      <c r="AL42" s="41"/>
      <c r="AM42" s="89"/>
      <c r="AN42" s="41"/>
    </row>
    <row r="43" spans="1:40" ht="14.25" customHeight="1">
      <c r="A43" s="4">
        <f t="shared" si="5"/>
        <v>39</v>
      </c>
      <c r="B43" s="43" t="s">
        <v>316</v>
      </c>
      <c r="C43" s="43">
        <v>9785</v>
      </c>
      <c r="D43" s="65" t="s">
        <v>195</v>
      </c>
      <c r="E43" s="51">
        <f t="shared" si="6"/>
        <v>1</v>
      </c>
      <c r="F43" s="143" t="s">
        <v>326</v>
      </c>
      <c r="G43" s="74">
        <v>38848</v>
      </c>
      <c r="H43" s="66">
        <v>2830</v>
      </c>
      <c r="I43" s="66">
        <v>0</v>
      </c>
      <c r="J43" s="66">
        <v>0</v>
      </c>
      <c r="K43" s="66">
        <v>2815</v>
      </c>
      <c r="L43" s="66"/>
      <c r="M43" s="66">
        <v>0</v>
      </c>
      <c r="N43" s="66">
        <v>0</v>
      </c>
      <c r="O43" s="66">
        <v>0</v>
      </c>
      <c r="P43" s="66">
        <v>11</v>
      </c>
      <c r="Q43" s="53">
        <f t="shared" si="0"/>
        <v>44504</v>
      </c>
      <c r="R43" s="12"/>
      <c r="S43" s="66">
        <v>19459</v>
      </c>
      <c r="T43" s="66"/>
      <c r="U43" s="66">
        <v>3321</v>
      </c>
      <c r="V43" s="66">
        <v>1000</v>
      </c>
      <c r="W43" s="66">
        <v>11904</v>
      </c>
      <c r="X43" s="66">
        <v>6653</v>
      </c>
      <c r="Y43" s="66">
        <v>0</v>
      </c>
      <c r="Z43" s="66">
        <v>0</v>
      </c>
      <c r="AA43" s="66">
        <v>599</v>
      </c>
      <c r="AB43" s="48">
        <f t="shared" si="1"/>
        <v>42936</v>
      </c>
      <c r="AC43" s="46">
        <f t="shared" si="2"/>
        <v>1568</v>
      </c>
      <c r="AD43" s="41"/>
      <c r="AE43" s="66">
        <v>0</v>
      </c>
      <c r="AF43" s="66">
        <v>0</v>
      </c>
      <c r="AG43" s="66">
        <v>0</v>
      </c>
      <c r="AH43" s="66">
        <v>0</v>
      </c>
      <c r="AI43" s="62">
        <f t="shared" si="3"/>
        <v>0</v>
      </c>
      <c r="AJ43" s="66">
        <v>0</v>
      </c>
      <c r="AK43" s="62">
        <f t="shared" si="4"/>
        <v>0</v>
      </c>
      <c r="AL43" s="41"/>
      <c r="AM43" s="89"/>
      <c r="AN43" s="41"/>
    </row>
    <row r="44" spans="1:40" ht="14.25" customHeight="1">
      <c r="A44" s="4">
        <f t="shared" si="5"/>
        <v>40</v>
      </c>
      <c r="B44" s="43" t="s">
        <v>316</v>
      </c>
      <c r="C44" s="43">
        <v>9782</v>
      </c>
      <c r="D44" s="65" t="s">
        <v>455</v>
      </c>
      <c r="E44" s="51">
        <f t="shared" si="6"/>
        <v>1</v>
      </c>
      <c r="F44" s="143" t="s">
        <v>326</v>
      </c>
      <c r="G44" s="74">
        <v>39742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/>
      <c r="N44" s="66">
        <v>8896</v>
      </c>
      <c r="O44" s="66">
        <v>1517</v>
      </c>
      <c r="P44" s="66">
        <v>2480</v>
      </c>
      <c r="Q44" s="53">
        <f t="shared" si="0"/>
        <v>52635</v>
      </c>
      <c r="R44" s="10"/>
      <c r="S44" s="66">
        <v>19037</v>
      </c>
      <c r="T44" s="66">
        <v>10400</v>
      </c>
      <c r="U44" s="66">
        <v>309</v>
      </c>
      <c r="V44" s="66">
        <v>162</v>
      </c>
      <c r="W44" s="66">
        <v>5344</v>
      </c>
      <c r="X44" s="66">
        <v>8646</v>
      </c>
      <c r="Y44" s="66">
        <v>0</v>
      </c>
      <c r="Z44" s="66">
        <v>2240</v>
      </c>
      <c r="AA44" s="66">
        <v>1888</v>
      </c>
      <c r="AB44" s="48">
        <f t="shared" si="1"/>
        <v>48026</v>
      </c>
      <c r="AC44" s="46">
        <f t="shared" si="2"/>
        <v>4609</v>
      </c>
      <c r="AD44" s="41"/>
      <c r="AE44" s="66">
        <v>370000</v>
      </c>
      <c r="AF44" s="66">
        <v>0</v>
      </c>
      <c r="AG44" s="66">
        <v>234382</v>
      </c>
      <c r="AH44" s="66"/>
      <c r="AI44" s="62">
        <f t="shared" si="3"/>
        <v>604382</v>
      </c>
      <c r="AJ44" s="66">
        <v>319</v>
      </c>
      <c r="AK44" s="62">
        <f t="shared" si="4"/>
        <v>604063</v>
      </c>
      <c r="AL44" s="41"/>
      <c r="AM44" s="89"/>
      <c r="AN44" s="41"/>
    </row>
    <row r="45" spans="1:40" ht="14.25" customHeight="1">
      <c r="A45" s="4">
        <f t="shared" si="5"/>
        <v>41</v>
      </c>
      <c r="B45" s="43" t="s">
        <v>316</v>
      </c>
      <c r="C45" s="43">
        <v>9758</v>
      </c>
      <c r="D45" s="65" t="s">
        <v>302</v>
      </c>
      <c r="E45" s="51">
        <f t="shared" si="6"/>
        <v>1</v>
      </c>
      <c r="F45" s="143" t="s">
        <v>326</v>
      </c>
      <c r="G45" s="74">
        <v>32465</v>
      </c>
      <c r="H45" s="66">
        <v>939</v>
      </c>
      <c r="I45" s="66">
        <v>1500</v>
      </c>
      <c r="J45" s="66">
        <v>0</v>
      </c>
      <c r="K45" s="66">
        <v>10000</v>
      </c>
      <c r="L45" s="66">
        <v>10500</v>
      </c>
      <c r="M45" s="66">
        <v>16345</v>
      </c>
      <c r="N45" s="66">
        <v>575</v>
      </c>
      <c r="O45" s="66">
        <v>3673</v>
      </c>
      <c r="P45" s="66">
        <v>1000</v>
      </c>
      <c r="Q45" s="53">
        <f t="shared" si="0"/>
        <v>76997</v>
      </c>
      <c r="R45" s="28"/>
      <c r="S45" s="66"/>
      <c r="T45" s="66"/>
      <c r="U45" s="66">
        <v>22104</v>
      </c>
      <c r="V45" s="66">
        <v>6354</v>
      </c>
      <c r="W45" s="66">
        <v>12331</v>
      </c>
      <c r="X45" s="66">
        <v>12612</v>
      </c>
      <c r="Y45" s="66">
        <v>834</v>
      </c>
      <c r="Z45" s="66">
        <v>1528</v>
      </c>
      <c r="AA45" s="66">
        <v>4634</v>
      </c>
      <c r="AB45" s="48">
        <f t="shared" si="1"/>
        <v>60397</v>
      </c>
      <c r="AC45" s="46">
        <f t="shared" si="2"/>
        <v>16600</v>
      </c>
      <c r="AD45" s="41"/>
      <c r="AE45" s="66">
        <v>283849</v>
      </c>
      <c r="AF45" s="66">
        <v>27517</v>
      </c>
      <c r="AG45" s="66">
        <v>64987</v>
      </c>
      <c r="AH45" s="66">
        <v>1078</v>
      </c>
      <c r="AI45" s="62">
        <f t="shared" si="3"/>
        <v>377431</v>
      </c>
      <c r="AJ45" s="66"/>
      <c r="AK45" s="62">
        <f t="shared" si="4"/>
        <v>377431</v>
      </c>
      <c r="AL45" s="41"/>
      <c r="AM45" s="89"/>
      <c r="AN45" s="41"/>
    </row>
    <row r="46" spans="1:40" ht="14.25" customHeight="1">
      <c r="A46" s="4">
        <f t="shared" si="5"/>
        <v>42</v>
      </c>
      <c r="B46" s="43" t="s">
        <v>316</v>
      </c>
      <c r="C46" s="43">
        <v>9759</v>
      </c>
      <c r="D46" s="65" t="s">
        <v>177</v>
      </c>
      <c r="E46" s="51">
        <f t="shared" si="6"/>
        <v>1</v>
      </c>
      <c r="F46" s="143" t="s">
        <v>326</v>
      </c>
      <c r="G46" s="74">
        <v>85384</v>
      </c>
      <c r="H46" s="66">
        <v>527</v>
      </c>
      <c r="I46" s="66"/>
      <c r="J46" s="66">
        <v>0</v>
      </c>
      <c r="K46" s="66">
        <v>1525</v>
      </c>
      <c r="L46" s="66">
        <v>2518</v>
      </c>
      <c r="M46" s="66">
        <v>3955</v>
      </c>
      <c r="N46" s="66">
        <v>2637</v>
      </c>
      <c r="O46" s="66">
        <v>2799</v>
      </c>
      <c r="P46" s="66">
        <v>3589</v>
      </c>
      <c r="Q46" s="53">
        <f t="shared" si="0"/>
        <v>102934</v>
      </c>
      <c r="R46" s="12"/>
      <c r="S46" s="66">
        <v>57186</v>
      </c>
      <c r="T46" s="66">
        <v>0</v>
      </c>
      <c r="U46" s="66">
        <v>0</v>
      </c>
      <c r="V46" s="66">
        <v>16390</v>
      </c>
      <c r="W46" s="66">
        <v>13547</v>
      </c>
      <c r="X46" s="66">
        <v>12832</v>
      </c>
      <c r="Y46" s="66"/>
      <c r="Z46" s="66">
        <v>0</v>
      </c>
      <c r="AA46" s="66">
        <v>7652</v>
      </c>
      <c r="AB46" s="48">
        <f t="shared" si="1"/>
        <v>107607</v>
      </c>
      <c r="AC46" s="46">
        <f t="shared" si="2"/>
        <v>-4673</v>
      </c>
      <c r="AD46" s="41"/>
      <c r="AE46" s="66">
        <v>0</v>
      </c>
      <c r="AF46" s="66">
        <v>0</v>
      </c>
      <c r="AG46" s="66">
        <v>20663</v>
      </c>
      <c r="AH46" s="66"/>
      <c r="AI46" s="62">
        <f t="shared" si="3"/>
        <v>20663</v>
      </c>
      <c r="AJ46" s="66">
        <v>0</v>
      </c>
      <c r="AK46" s="62">
        <f t="shared" si="4"/>
        <v>20663</v>
      </c>
      <c r="AL46" s="41"/>
      <c r="AM46" s="89"/>
      <c r="AN46" s="41"/>
    </row>
    <row r="47" spans="1:40" ht="14.25" customHeight="1">
      <c r="A47" s="4">
        <f t="shared" si="5"/>
        <v>43</v>
      </c>
      <c r="B47" s="43" t="s">
        <v>316</v>
      </c>
      <c r="C47" s="43">
        <v>9835</v>
      </c>
      <c r="D47" s="65" t="s">
        <v>223</v>
      </c>
      <c r="E47" s="51">
        <f t="shared" si="6"/>
        <v>1</v>
      </c>
      <c r="F47" s="143" t="s">
        <v>326</v>
      </c>
      <c r="G47" s="74">
        <v>14637</v>
      </c>
      <c r="H47" s="66">
        <v>1754</v>
      </c>
      <c r="I47" s="66">
        <v>1000</v>
      </c>
      <c r="J47" s="66">
        <v>0</v>
      </c>
      <c r="K47" s="66">
        <v>0</v>
      </c>
      <c r="L47" s="66">
        <v>0</v>
      </c>
      <c r="M47" s="66">
        <v>0</v>
      </c>
      <c r="N47" s="66">
        <v>1668</v>
      </c>
      <c r="O47" s="66"/>
      <c r="P47" s="66">
        <v>1687</v>
      </c>
      <c r="Q47" s="53">
        <f t="shared" si="0"/>
        <v>20746</v>
      </c>
      <c r="R47" s="12"/>
      <c r="S47" s="66"/>
      <c r="T47" s="66">
        <v>2546</v>
      </c>
      <c r="U47" s="66">
        <v>3450</v>
      </c>
      <c r="V47" s="66">
        <v>418</v>
      </c>
      <c r="W47" s="66">
        <v>3584</v>
      </c>
      <c r="X47" s="66">
        <v>2648</v>
      </c>
      <c r="Y47" s="66">
        <v>1236</v>
      </c>
      <c r="Z47" s="66">
        <v>3600</v>
      </c>
      <c r="AA47" s="66">
        <v>1997</v>
      </c>
      <c r="AB47" s="48">
        <f t="shared" si="1"/>
        <v>19479</v>
      </c>
      <c r="AC47" s="46">
        <f t="shared" si="2"/>
        <v>1267</v>
      </c>
      <c r="AD47" s="41"/>
      <c r="AE47" s="66">
        <v>380000</v>
      </c>
      <c r="AF47" s="66">
        <v>31500</v>
      </c>
      <c r="AG47" s="66">
        <v>43983</v>
      </c>
      <c r="AH47" s="66">
        <v>0</v>
      </c>
      <c r="AI47" s="62">
        <f t="shared" si="3"/>
        <v>455483</v>
      </c>
      <c r="AJ47" s="66">
        <v>0</v>
      </c>
      <c r="AK47" s="62">
        <f t="shared" si="4"/>
        <v>455483</v>
      </c>
      <c r="AL47" s="41"/>
      <c r="AM47" s="89"/>
      <c r="AN47" s="41"/>
    </row>
    <row r="48" spans="1:40" ht="14.25" customHeight="1">
      <c r="A48" s="4">
        <f t="shared" si="5"/>
        <v>44</v>
      </c>
      <c r="B48" s="43" t="s">
        <v>316</v>
      </c>
      <c r="C48" s="43">
        <v>9783</v>
      </c>
      <c r="D48" s="65" t="s">
        <v>282</v>
      </c>
      <c r="E48" s="51">
        <f t="shared" si="6"/>
      </c>
      <c r="F48" s="143" t="s">
        <v>327</v>
      </c>
      <c r="G48" s="74">
        <v>51017</v>
      </c>
      <c r="H48" s="66">
        <v>713</v>
      </c>
      <c r="I48" s="66">
        <v>0</v>
      </c>
      <c r="J48" s="66">
        <v>0</v>
      </c>
      <c r="K48" s="66">
        <v>0</v>
      </c>
      <c r="L48" s="66">
        <v>0</v>
      </c>
      <c r="M48" s="66">
        <v>2090</v>
      </c>
      <c r="N48" s="66">
        <v>16119</v>
      </c>
      <c r="O48" s="66">
        <v>3078</v>
      </c>
      <c r="P48" s="66">
        <v>4354</v>
      </c>
      <c r="Q48" s="53">
        <f t="shared" si="0"/>
        <v>77371</v>
      </c>
      <c r="R48" s="12"/>
      <c r="S48" s="66">
        <v>46693</v>
      </c>
      <c r="T48" s="66">
        <v>15600</v>
      </c>
      <c r="U48" s="66">
        <v>1770</v>
      </c>
      <c r="V48" s="66">
        <v>0</v>
      </c>
      <c r="W48" s="66">
        <v>11135</v>
      </c>
      <c r="X48" s="66">
        <v>9180</v>
      </c>
      <c r="Y48" s="66">
        <v>0</v>
      </c>
      <c r="Z48" s="66">
        <v>960</v>
      </c>
      <c r="AA48" s="66">
        <v>4145</v>
      </c>
      <c r="AB48" s="48">
        <f t="shared" si="1"/>
        <v>89483</v>
      </c>
      <c r="AC48" s="46">
        <f t="shared" si="2"/>
        <v>-12112</v>
      </c>
      <c r="AD48" s="41"/>
      <c r="AE48" s="66">
        <v>0</v>
      </c>
      <c r="AF48" s="66">
        <v>0</v>
      </c>
      <c r="AG48" s="66">
        <v>175958</v>
      </c>
      <c r="AH48" s="66">
        <v>1595</v>
      </c>
      <c r="AI48" s="62">
        <f t="shared" si="3"/>
        <v>177553</v>
      </c>
      <c r="AJ48" s="66">
        <v>2128</v>
      </c>
      <c r="AK48" s="62">
        <f t="shared" si="4"/>
        <v>175425</v>
      </c>
      <c r="AL48" s="41"/>
      <c r="AM48" s="89"/>
      <c r="AN48" s="41"/>
    </row>
    <row r="49" spans="1:40" ht="14.25" customHeight="1">
      <c r="A49" s="4">
        <f t="shared" si="5"/>
        <v>45</v>
      </c>
      <c r="B49" s="43" t="s">
        <v>316</v>
      </c>
      <c r="C49" s="43">
        <v>9838</v>
      </c>
      <c r="D49" s="65" t="s">
        <v>218</v>
      </c>
      <c r="E49" s="51">
        <f t="shared" si="6"/>
        <v>1</v>
      </c>
      <c r="F49" s="143" t="s">
        <v>326</v>
      </c>
      <c r="G49" s="74">
        <v>16727</v>
      </c>
      <c r="H49" s="66">
        <v>0</v>
      </c>
      <c r="I49" s="66">
        <v>775</v>
      </c>
      <c r="J49" s="66">
        <v>0</v>
      </c>
      <c r="K49" s="66">
        <v>0</v>
      </c>
      <c r="L49" s="66">
        <v>80545</v>
      </c>
      <c r="M49" s="66">
        <v>7600</v>
      </c>
      <c r="N49" s="66">
        <v>3549</v>
      </c>
      <c r="O49" s="66">
        <v>0</v>
      </c>
      <c r="P49" s="66">
        <v>0</v>
      </c>
      <c r="Q49" s="53">
        <f t="shared" si="0"/>
        <v>109196</v>
      </c>
      <c r="R49" s="10"/>
      <c r="S49" s="66">
        <v>0</v>
      </c>
      <c r="T49" s="66">
        <v>0</v>
      </c>
      <c r="U49" s="66">
        <v>0</v>
      </c>
      <c r="V49" s="66">
        <v>0</v>
      </c>
      <c r="W49" s="66">
        <v>12911</v>
      </c>
      <c r="X49" s="66">
        <v>3648</v>
      </c>
      <c r="Y49" s="66">
        <v>1421</v>
      </c>
      <c r="Z49" s="66">
        <v>715</v>
      </c>
      <c r="AA49" s="66"/>
      <c r="AB49" s="48">
        <f t="shared" si="1"/>
        <v>18695</v>
      </c>
      <c r="AC49" s="46">
        <f t="shared" si="2"/>
        <v>90501</v>
      </c>
      <c r="AD49" s="41"/>
      <c r="AE49" s="66">
        <v>1235000</v>
      </c>
      <c r="AF49" s="66">
        <v>135000</v>
      </c>
      <c r="AG49" s="66">
        <v>158217</v>
      </c>
      <c r="AH49" s="66">
        <v>0</v>
      </c>
      <c r="AI49" s="62">
        <f t="shared" si="3"/>
        <v>1528217</v>
      </c>
      <c r="AJ49" s="66">
        <v>0</v>
      </c>
      <c r="AK49" s="62">
        <f t="shared" si="4"/>
        <v>1528217</v>
      </c>
      <c r="AL49" s="41"/>
      <c r="AM49" s="89"/>
      <c r="AN49" s="41"/>
    </row>
    <row r="50" spans="1:40" ht="14.25" customHeight="1">
      <c r="A50" s="4">
        <f t="shared" si="5"/>
        <v>46</v>
      </c>
      <c r="B50" s="43" t="s">
        <v>316</v>
      </c>
      <c r="C50" s="43">
        <v>9803</v>
      </c>
      <c r="D50" s="65" t="s">
        <v>197</v>
      </c>
      <c r="E50" s="51">
        <f t="shared" si="6"/>
      </c>
      <c r="F50" s="143" t="s">
        <v>327</v>
      </c>
      <c r="G50" s="74">
        <v>30639</v>
      </c>
      <c r="H50" s="66">
        <v>0</v>
      </c>
      <c r="I50" s="66">
        <v>11250</v>
      </c>
      <c r="J50" s="66">
        <v>0</v>
      </c>
      <c r="K50" s="66">
        <v>1307</v>
      </c>
      <c r="L50" s="66">
        <v>0</v>
      </c>
      <c r="M50" s="66">
        <v>0</v>
      </c>
      <c r="N50" s="66">
        <v>107</v>
      </c>
      <c r="O50" s="66">
        <v>0</v>
      </c>
      <c r="P50" s="66">
        <v>3080</v>
      </c>
      <c r="Q50" s="53">
        <f t="shared" si="0"/>
        <v>46383</v>
      </c>
      <c r="R50" s="28"/>
      <c r="S50" s="66">
        <v>11729</v>
      </c>
      <c r="T50" s="66">
        <v>0</v>
      </c>
      <c r="U50" s="66">
        <v>0</v>
      </c>
      <c r="V50" s="66">
        <v>0</v>
      </c>
      <c r="W50" s="66">
        <v>7991</v>
      </c>
      <c r="X50" s="66">
        <v>2508</v>
      </c>
      <c r="Y50" s="66">
        <v>11850</v>
      </c>
      <c r="Z50" s="66">
        <v>0</v>
      </c>
      <c r="AA50" s="66">
        <v>7563</v>
      </c>
      <c r="AB50" s="48">
        <f t="shared" si="1"/>
        <v>41641</v>
      </c>
      <c r="AC50" s="46">
        <f t="shared" si="2"/>
        <v>4742</v>
      </c>
      <c r="AD50" s="41"/>
      <c r="AE50" s="66">
        <v>0</v>
      </c>
      <c r="AF50" s="66">
        <v>0</v>
      </c>
      <c r="AG50" s="66">
        <v>14455</v>
      </c>
      <c r="AH50" s="66">
        <v>0</v>
      </c>
      <c r="AI50" s="62">
        <f t="shared" si="3"/>
        <v>14455</v>
      </c>
      <c r="AJ50" s="66">
        <v>0</v>
      </c>
      <c r="AK50" s="62">
        <f t="shared" si="4"/>
        <v>14455</v>
      </c>
      <c r="AL50" s="41"/>
      <c r="AM50" s="89"/>
      <c r="AN50" s="41"/>
    </row>
    <row r="51" spans="1:40" ht="14.25" customHeight="1">
      <c r="A51" s="4">
        <f t="shared" si="5"/>
        <v>47</v>
      </c>
      <c r="B51" s="43" t="s">
        <v>316</v>
      </c>
      <c r="C51" s="43">
        <v>9760</v>
      </c>
      <c r="D51" s="65" t="s">
        <v>178</v>
      </c>
      <c r="E51" s="51">
        <f t="shared" si="6"/>
        <v>1</v>
      </c>
      <c r="F51" s="143" t="s">
        <v>326</v>
      </c>
      <c r="G51" s="74">
        <v>61781</v>
      </c>
      <c r="H51" s="66">
        <v>0</v>
      </c>
      <c r="I51" s="66">
        <v>800</v>
      </c>
      <c r="J51" s="66">
        <v>0</v>
      </c>
      <c r="K51" s="66">
        <v>0</v>
      </c>
      <c r="L51" s="66">
        <v>0</v>
      </c>
      <c r="M51" s="66">
        <v>10404</v>
      </c>
      <c r="N51" s="66">
        <v>12</v>
      </c>
      <c r="O51" s="66">
        <v>0</v>
      </c>
      <c r="P51" s="66">
        <v>4132</v>
      </c>
      <c r="Q51" s="53">
        <f t="shared" si="0"/>
        <v>77129</v>
      </c>
      <c r="R51" s="12"/>
      <c r="S51" s="66">
        <v>6593</v>
      </c>
      <c r="T51" s="66">
        <v>7771</v>
      </c>
      <c r="U51" s="66"/>
      <c r="V51" s="66">
        <v>10696</v>
      </c>
      <c r="W51" s="66"/>
      <c r="X51" s="66">
        <v>8290</v>
      </c>
      <c r="Y51" s="66">
        <v>300</v>
      </c>
      <c r="Z51" s="66">
        <v>2197</v>
      </c>
      <c r="AA51" s="66">
        <v>8092</v>
      </c>
      <c r="AB51" s="48">
        <f t="shared" si="1"/>
        <v>43939</v>
      </c>
      <c r="AC51" s="46">
        <f t="shared" si="2"/>
        <v>33190</v>
      </c>
      <c r="AD51" s="41"/>
      <c r="AE51" s="66">
        <v>2655000</v>
      </c>
      <c r="AF51" s="66">
        <v>84000</v>
      </c>
      <c r="AG51" s="66">
        <v>123704</v>
      </c>
      <c r="AH51" s="66">
        <v>1096</v>
      </c>
      <c r="AI51" s="62">
        <f t="shared" si="3"/>
        <v>2863800</v>
      </c>
      <c r="AJ51" s="66">
        <v>1057</v>
      </c>
      <c r="AK51" s="62">
        <f t="shared" si="4"/>
        <v>2862743</v>
      </c>
      <c r="AL51" s="41"/>
      <c r="AM51" s="89"/>
      <c r="AN51" s="41"/>
    </row>
    <row r="52" spans="1:40" ht="14.25" customHeight="1">
      <c r="A52" s="4">
        <f t="shared" si="5"/>
        <v>48</v>
      </c>
      <c r="B52" s="43" t="s">
        <v>316</v>
      </c>
      <c r="C52" s="43">
        <v>9786</v>
      </c>
      <c r="D52" s="65" t="s">
        <v>193</v>
      </c>
      <c r="E52" s="51">
        <f t="shared" si="6"/>
      </c>
      <c r="F52" s="143" t="s">
        <v>327</v>
      </c>
      <c r="G52" s="74">
        <v>13444</v>
      </c>
      <c r="H52" s="66">
        <v>75</v>
      </c>
      <c r="I52" s="66">
        <v>0</v>
      </c>
      <c r="J52" s="66">
        <v>0</v>
      </c>
      <c r="K52" s="66">
        <v>200</v>
      </c>
      <c r="L52" s="66">
        <v>0</v>
      </c>
      <c r="M52" s="66">
        <v>507</v>
      </c>
      <c r="N52" s="66">
        <v>6135</v>
      </c>
      <c r="O52" s="66">
        <v>77</v>
      </c>
      <c r="P52" s="66">
        <v>188</v>
      </c>
      <c r="Q52" s="53">
        <f t="shared" si="0"/>
        <v>20626</v>
      </c>
      <c r="R52" s="12"/>
      <c r="S52" s="66">
        <v>5751</v>
      </c>
      <c r="T52" s="66">
        <v>0</v>
      </c>
      <c r="U52" s="66">
        <v>0</v>
      </c>
      <c r="V52" s="66">
        <v>0</v>
      </c>
      <c r="W52" s="66">
        <v>767</v>
      </c>
      <c r="X52" s="66">
        <v>10487</v>
      </c>
      <c r="Y52" s="66">
        <v>79</v>
      </c>
      <c r="Z52" s="66">
        <v>0</v>
      </c>
      <c r="AA52" s="66">
        <v>338</v>
      </c>
      <c r="AB52" s="48">
        <f t="shared" si="1"/>
        <v>17422</v>
      </c>
      <c r="AC52" s="46">
        <f t="shared" si="2"/>
        <v>3204</v>
      </c>
      <c r="AD52" s="41"/>
      <c r="AE52" s="66">
        <v>355000</v>
      </c>
      <c r="AF52" s="66">
        <v>3884</v>
      </c>
      <c r="AG52" s="66">
        <v>199362</v>
      </c>
      <c r="AH52" s="66">
        <v>0</v>
      </c>
      <c r="AI52" s="62">
        <f t="shared" si="3"/>
        <v>558246</v>
      </c>
      <c r="AJ52" s="66">
        <v>15000</v>
      </c>
      <c r="AK52" s="62">
        <f t="shared" si="4"/>
        <v>543246</v>
      </c>
      <c r="AL52" s="41"/>
      <c r="AM52" s="89"/>
      <c r="AN52" s="41"/>
    </row>
    <row r="53" spans="1:40" ht="14.25" customHeight="1">
      <c r="A53" s="4">
        <f t="shared" si="5"/>
        <v>49</v>
      </c>
      <c r="B53" s="43" t="s">
        <v>316</v>
      </c>
      <c r="C53" s="43">
        <v>9804</v>
      </c>
      <c r="D53" s="65" t="s">
        <v>198</v>
      </c>
      <c r="E53" s="51">
        <f t="shared" si="6"/>
        <v>1</v>
      </c>
      <c r="F53" s="143" t="s">
        <v>326</v>
      </c>
      <c r="G53" s="74">
        <v>62293</v>
      </c>
      <c r="H53" s="66">
        <v>0</v>
      </c>
      <c r="I53" s="66">
        <v>0</v>
      </c>
      <c r="J53" s="66"/>
      <c r="K53" s="66">
        <v>0</v>
      </c>
      <c r="L53" s="66">
        <v>0</v>
      </c>
      <c r="M53" s="66">
        <v>0</v>
      </c>
      <c r="N53" s="66">
        <v>769</v>
      </c>
      <c r="O53" s="66">
        <v>949</v>
      </c>
      <c r="P53" s="66">
        <v>0</v>
      </c>
      <c r="Q53" s="53">
        <f t="shared" si="0"/>
        <v>64011</v>
      </c>
      <c r="R53" s="28"/>
      <c r="S53" s="66">
        <v>51555</v>
      </c>
      <c r="T53" s="66">
        <v>1826</v>
      </c>
      <c r="U53" s="66">
        <v>6445</v>
      </c>
      <c r="V53" s="66"/>
      <c r="W53" s="66">
        <v>8057</v>
      </c>
      <c r="X53" s="66">
        <v>1271</v>
      </c>
      <c r="Y53" s="66">
        <v>6257</v>
      </c>
      <c r="Z53" s="66">
        <v>0</v>
      </c>
      <c r="AA53" s="66">
        <v>2140</v>
      </c>
      <c r="AB53" s="48">
        <f t="shared" si="1"/>
        <v>77551</v>
      </c>
      <c r="AC53" s="46">
        <f t="shared" si="2"/>
        <v>-13540</v>
      </c>
      <c r="AD53" s="41"/>
      <c r="AE53" s="66">
        <v>915605</v>
      </c>
      <c r="AF53" s="66">
        <v>8644</v>
      </c>
      <c r="AG53" s="66">
        <v>46605</v>
      </c>
      <c r="AH53" s="66">
        <v>0</v>
      </c>
      <c r="AI53" s="62">
        <f t="shared" si="3"/>
        <v>970854</v>
      </c>
      <c r="AJ53" s="66">
        <v>0</v>
      </c>
      <c r="AK53" s="62">
        <f t="shared" si="4"/>
        <v>970854</v>
      </c>
      <c r="AL53" s="41"/>
      <c r="AM53" s="89"/>
      <c r="AN53" s="41"/>
    </row>
    <row r="54" spans="1:40" ht="14.25" customHeight="1">
      <c r="A54" s="4">
        <f t="shared" si="5"/>
        <v>50</v>
      </c>
      <c r="B54" s="43" t="s">
        <v>316</v>
      </c>
      <c r="C54" s="43">
        <v>9787</v>
      </c>
      <c r="D54" s="65" t="s">
        <v>187</v>
      </c>
      <c r="E54" s="51">
        <f t="shared" si="6"/>
      </c>
      <c r="F54" s="143" t="s">
        <v>327</v>
      </c>
      <c r="G54" s="74">
        <v>13209</v>
      </c>
      <c r="H54" s="66">
        <v>139</v>
      </c>
      <c r="I54" s="66">
        <v>0</v>
      </c>
      <c r="J54" s="66">
        <v>0</v>
      </c>
      <c r="K54" s="66">
        <v>0</v>
      </c>
      <c r="L54" s="66">
        <v>0</v>
      </c>
      <c r="M54" s="66">
        <v>1574</v>
      </c>
      <c r="N54" s="66">
        <v>20620</v>
      </c>
      <c r="O54" s="66">
        <v>0</v>
      </c>
      <c r="P54" s="66">
        <v>5628</v>
      </c>
      <c r="Q54" s="53">
        <f t="shared" si="0"/>
        <v>41170</v>
      </c>
      <c r="R54" s="10"/>
      <c r="S54" s="66">
        <v>10901</v>
      </c>
      <c r="T54" s="66">
        <v>0</v>
      </c>
      <c r="U54" s="66">
        <v>11</v>
      </c>
      <c r="V54" s="66">
        <v>0</v>
      </c>
      <c r="W54" s="66">
        <v>26777</v>
      </c>
      <c r="X54" s="66">
        <v>9039</v>
      </c>
      <c r="Y54" s="66">
        <v>139</v>
      </c>
      <c r="Z54" s="66">
        <v>0</v>
      </c>
      <c r="AA54" s="66">
        <v>930</v>
      </c>
      <c r="AB54" s="48">
        <f t="shared" si="1"/>
        <v>47797</v>
      </c>
      <c r="AC54" s="46">
        <f t="shared" si="2"/>
        <v>-6627</v>
      </c>
      <c r="AD54" s="41"/>
      <c r="AE54" s="66">
        <v>535000</v>
      </c>
      <c r="AF54" s="66">
        <v>0</v>
      </c>
      <c r="AG54" s="66">
        <v>462597</v>
      </c>
      <c r="AH54" s="66">
        <v>4808</v>
      </c>
      <c r="AI54" s="62">
        <f t="shared" si="3"/>
        <v>1002405</v>
      </c>
      <c r="AJ54" s="66">
        <v>1394</v>
      </c>
      <c r="AK54" s="62">
        <f t="shared" si="4"/>
        <v>1001011</v>
      </c>
      <c r="AL54" s="41"/>
      <c r="AM54" s="89"/>
      <c r="AN54" s="41"/>
    </row>
    <row r="55" spans="1:40" ht="14.25" customHeight="1">
      <c r="A55" s="4">
        <f t="shared" si="5"/>
        <v>51</v>
      </c>
      <c r="B55" s="43" t="s">
        <v>316</v>
      </c>
      <c r="C55" s="43">
        <v>9762</v>
      </c>
      <c r="D55" s="65" t="s">
        <v>208</v>
      </c>
      <c r="E55" s="51">
        <f t="shared" si="6"/>
      </c>
      <c r="F55" s="143" t="s">
        <v>327</v>
      </c>
      <c r="G55" s="74">
        <v>13750</v>
      </c>
      <c r="H55" s="66">
        <v>1084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6">
        <v>603</v>
      </c>
      <c r="P55" s="66">
        <v>8796</v>
      </c>
      <c r="Q55" s="53">
        <f aca="true" t="shared" si="7" ref="Q55:Q69">SUM(G55:P55)</f>
        <v>24233</v>
      </c>
      <c r="R55" s="10"/>
      <c r="S55" s="66">
        <v>0</v>
      </c>
      <c r="T55" s="66">
        <v>0</v>
      </c>
      <c r="U55" s="66">
        <v>0</v>
      </c>
      <c r="V55" s="66">
        <v>0</v>
      </c>
      <c r="W55" s="66">
        <v>12644</v>
      </c>
      <c r="X55" s="66">
        <v>4877</v>
      </c>
      <c r="Y55" s="66">
        <v>6605</v>
      </c>
      <c r="Z55" s="66">
        <v>0</v>
      </c>
      <c r="AA55" s="66">
        <v>0</v>
      </c>
      <c r="AB55" s="48">
        <f aca="true" t="shared" si="8" ref="AB55:AB69">SUM(S55:AA55)</f>
        <v>24126</v>
      </c>
      <c r="AC55" s="46">
        <f aca="true" t="shared" si="9" ref="AC55:AC70">+Q55-AB55</f>
        <v>107</v>
      </c>
      <c r="AD55" s="41"/>
      <c r="AE55" s="66">
        <v>400000</v>
      </c>
      <c r="AF55" s="66">
        <v>5000</v>
      </c>
      <c r="AG55" s="66">
        <v>41414</v>
      </c>
      <c r="AH55" s="66">
        <v>0</v>
      </c>
      <c r="AI55" s="62">
        <f aca="true" t="shared" si="10" ref="AI55:AI69">SUM(AE55:AH55)</f>
        <v>446414</v>
      </c>
      <c r="AJ55" s="66">
        <v>0</v>
      </c>
      <c r="AK55" s="62">
        <f aca="true" t="shared" si="11" ref="AK55:AK69">+AI55-AJ55</f>
        <v>446414</v>
      </c>
      <c r="AL55" s="41"/>
      <c r="AM55" s="89"/>
      <c r="AN55" s="41"/>
    </row>
    <row r="56" spans="1:40" ht="14.25" customHeight="1">
      <c r="A56" s="4">
        <f t="shared" si="5"/>
        <v>52</v>
      </c>
      <c r="B56" s="43" t="s">
        <v>316</v>
      </c>
      <c r="C56" s="43">
        <v>9818</v>
      </c>
      <c r="D56" s="65" t="s">
        <v>209</v>
      </c>
      <c r="E56" s="51">
        <f t="shared" si="6"/>
        <v>1</v>
      </c>
      <c r="F56" s="143" t="s">
        <v>326</v>
      </c>
      <c r="G56" s="74">
        <v>163883</v>
      </c>
      <c r="H56" s="66">
        <v>0</v>
      </c>
      <c r="I56" s="66">
        <v>6257</v>
      </c>
      <c r="J56" s="66">
        <v>0</v>
      </c>
      <c r="K56" s="66">
        <v>14500</v>
      </c>
      <c r="L56" s="66">
        <v>0</v>
      </c>
      <c r="M56" s="66">
        <v>121</v>
      </c>
      <c r="N56" s="66">
        <v>1319</v>
      </c>
      <c r="O56" s="66">
        <v>0</v>
      </c>
      <c r="P56" s="66">
        <v>0</v>
      </c>
      <c r="Q56" s="53">
        <f t="shared" si="7"/>
        <v>186080</v>
      </c>
      <c r="R56" s="10"/>
      <c r="S56" s="66">
        <v>56868</v>
      </c>
      <c r="T56" s="66">
        <v>0</v>
      </c>
      <c r="U56" s="66">
        <v>5204</v>
      </c>
      <c r="V56" s="66">
        <v>36547</v>
      </c>
      <c r="W56" s="66">
        <v>21717</v>
      </c>
      <c r="X56" s="66">
        <v>21045</v>
      </c>
      <c r="Y56" s="66">
        <v>9139</v>
      </c>
      <c r="Z56" s="66">
        <v>9970</v>
      </c>
      <c r="AA56" s="66">
        <v>1414</v>
      </c>
      <c r="AB56" s="48">
        <f t="shared" si="8"/>
        <v>161904</v>
      </c>
      <c r="AC56" s="46">
        <f t="shared" si="9"/>
        <v>24176</v>
      </c>
      <c r="AD56" s="41"/>
      <c r="AE56" s="66">
        <v>2098240</v>
      </c>
      <c r="AF56" s="66">
        <v>67883</v>
      </c>
      <c r="AG56" s="66">
        <v>40792</v>
      </c>
      <c r="AH56" s="66">
        <v>0</v>
      </c>
      <c r="AI56" s="62">
        <f t="shared" si="10"/>
        <v>2206915</v>
      </c>
      <c r="AJ56" s="66">
        <v>0</v>
      </c>
      <c r="AK56" s="62">
        <f t="shared" si="11"/>
        <v>2206915</v>
      </c>
      <c r="AL56" s="41"/>
      <c r="AM56" s="89"/>
      <c r="AN56" s="41"/>
    </row>
    <row r="57" spans="1:40" ht="14.25" customHeight="1">
      <c r="A57" s="4">
        <f t="shared" si="5"/>
        <v>53</v>
      </c>
      <c r="B57" s="43" t="s">
        <v>316</v>
      </c>
      <c r="C57" s="43">
        <v>9806</v>
      </c>
      <c r="D57" s="65" t="s">
        <v>200</v>
      </c>
      <c r="E57" s="51">
        <f t="shared" si="6"/>
        <v>1</v>
      </c>
      <c r="F57" s="143" t="s">
        <v>326</v>
      </c>
      <c r="G57" s="74">
        <v>29596</v>
      </c>
      <c r="H57" s="66">
        <v>0</v>
      </c>
      <c r="I57" s="66"/>
      <c r="J57" s="66">
        <v>0</v>
      </c>
      <c r="K57" s="66">
        <v>0</v>
      </c>
      <c r="L57" s="66">
        <v>0</v>
      </c>
      <c r="M57" s="66">
        <v>17481</v>
      </c>
      <c r="N57" s="66">
        <v>3456</v>
      </c>
      <c r="O57" s="66">
        <v>3402</v>
      </c>
      <c r="P57" s="66">
        <v>0</v>
      </c>
      <c r="Q57" s="53">
        <f t="shared" si="7"/>
        <v>53935</v>
      </c>
      <c r="R57" s="10"/>
      <c r="S57" s="66">
        <v>21412</v>
      </c>
      <c r="T57" s="66">
        <v>7020</v>
      </c>
      <c r="U57" s="66">
        <v>2193</v>
      </c>
      <c r="V57" s="66">
        <v>0</v>
      </c>
      <c r="W57" s="66">
        <v>37805</v>
      </c>
      <c r="X57" s="66">
        <v>4890</v>
      </c>
      <c r="Y57" s="66">
        <v>644</v>
      </c>
      <c r="Z57" s="66">
        <v>0</v>
      </c>
      <c r="AA57" s="66">
        <v>364</v>
      </c>
      <c r="AB57" s="48">
        <f t="shared" si="8"/>
        <v>74328</v>
      </c>
      <c r="AC57" s="46">
        <f t="shared" si="9"/>
        <v>-20393</v>
      </c>
      <c r="AD57" s="41"/>
      <c r="AE57" s="66">
        <v>651260</v>
      </c>
      <c r="AF57" s="66">
        <v>57</v>
      </c>
      <c r="AG57" s="66">
        <v>440265</v>
      </c>
      <c r="AH57" s="66">
        <v>115</v>
      </c>
      <c r="AI57" s="62">
        <f t="shared" si="10"/>
        <v>1091697</v>
      </c>
      <c r="AJ57" s="66">
        <v>1946</v>
      </c>
      <c r="AK57" s="62">
        <f t="shared" si="11"/>
        <v>1089751</v>
      </c>
      <c r="AL57" s="41"/>
      <c r="AM57" s="89"/>
      <c r="AN57" s="41"/>
    </row>
    <row r="58" spans="1:40" ht="14.25" customHeight="1">
      <c r="A58" s="4">
        <f t="shared" si="5"/>
        <v>54</v>
      </c>
      <c r="B58" s="43" t="s">
        <v>316</v>
      </c>
      <c r="C58" s="43">
        <v>9819</v>
      </c>
      <c r="D58" s="65" t="s">
        <v>210</v>
      </c>
      <c r="E58" s="51">
        <f t="shared" si="6"/>
      </c>
      <c r="F58" s="143" t="s">
        <v>327</v>
      </c>
      <c r="G58" s="74">
        <v>88373</v>
      </c>
      <c r="H58" s="66">
        <v>0</v>
      </c>
      <c r="I58" s="66">
        <v>21670</v>
      </c>
      <c r="J58" s="66">
        <v>0</v>
      </c>
      <c r="K58" s="66">
        <v>280</v>
      </c>
      <c r="L58" s="66">
        <v>0</v>
      </c>
      <c r="M58" s="66">
        <v>0</v>
      </c>
      <c r="N58" s="66">
        <v>1199</v>
      </c>
      <c r="O58" s="66">
        <v>0</v>
      </c>
      <c r="P58" s="66">
        <v>0</v>
      </c>
      <c r="Q58" s="53">
        <f t="shared" si="7"/>
        <v>111522</v>
      </c>
      <c r="R58" s="12"/>
      <c r="S58" s="66">
        <v>56903</v>
      </c>
      <c r="T58" s="66">
        <v>0</v>
      </c>
      <c r="U58" s="66">
        <v>269</v>
      </c>
      <c r="V58" s="66">
        <v>12315</v>
      </c>
      <c r="W58" s="66">
        <v>15293</v>
      </c>
      <c r="X58" s="66">
        <v>20925</v>
      </c>
      <c r="Y58" s="66">
        <v>1200</v>
      </c>
      <c r="Z58" s="66">
        <v>21615</v>
      </c>
      <c r="AA58" s="66">
        <v>0</v>
      </c>
      <c r="AB58" s="48">
        <f t="shared" si="8"/>
        <v>128520</v>
      </c>
      <c r="AC58" s="46">
        <f t="shared" si="9"/>
        <v>-16998</v>
      </c>
      <c r="AD58" s="41"/>
      <c r="AE58" s="66">
        <v>2244000</v>
      </c>
      <c r="AF58" s="66">
        <v>73000</v>
      </c>
      <c r="AG58" s="66">
        <v>37827</v>
      </c>
      <c r="AH58" s="66">
        <v>0</v>
      </c>
      <c r="AI58" s="62">
        <f t="shared" si="10"/>
        <v>2354827</v>
      </c>
      <c r="AJ58" s="66">
        <v>0</v>
      </c>
      <c r="AK58" s="62">
        <f t="shared" si="11"/>
        <v>2354827</v>
      </c>
      <c r="AL58" s="41"/>
      <c r="AM58" s="89"/>
      <c r="AN58" s="41"/>
    </row>
    <row r="59" spans="1:40" ht="14.25" customHeight="1">
      <c r="A59" s="4">
        <f t="shared" si="5"/>
        <v>55</v>
      </c>
      <c r="B59" s="43" t="s">
        <v>316</v>
      </c>
      <c r="C59" s="43">
        <v>9842</v>
      </c>
      <c r="D59" s="65" t="s">
        <v>284</v>
      </c>
      <c r="E59" s="51">
        <f t="shared" si="6"/>
        <v>1</v>
      </c>
      <c r="F59" s="143" t="s">
        <v>326</v>
      </c>
      <c r="G59" s="74">
        <v>77297</v>
      </c>
      <c r="H59" s="66">
        <v>655</v>
      </c>
      <c r="I59" s="66">
        <v>720</v>
      </c>
      <c r="J59" s="66">
        <v>115642</v>
      </c>
      <c r="K59" s="66">
        <v>0</v>
      </c>
      <c r="L59" s="66">
        <v>0</v>
      </c>
      <c r="M59" s="66">
        <v>2480</v>
      </c>
      <c r="N59" s="66">
        <v>1008</v>
      </c>
      <c r="O59" s="66">
        <v>2492</v>
      </c>
      <c r="P59" s="66">
        <v>18696</v>
      </c>
      <c r="Q59" s="53">
        <f t="shared" si="7"/>
        <v>218990</v>
      </c>
      <c r="R59" s="10"/>
      <c r="S59" s="66">
        <v>40544</v>
      </c>
      <c r="T59" s="66"/>
      <c r="U59" s="66">
        <v>7089</v>
      </c>
      <c r="V59" s="66">
        <v>826</v>
      </c>
      <c r="W59" s="66">
        <v>21244</v>
      </c>
      <c r="X59" s="66">
        <v>16376</v>
      </c>
      <c r="Y59" s="66">
        <v>10172</v>
      </c>
      <c r="Z59" s="66">
        <v>0</v>
      </c>
      <c r="AA59" s="66">
        <v>54600</v>
      </c>
      <c r="AB59" s="48">
        <f t="shared" si="8"/>
        <v>150851</v>
      </c>
      <c r="AC59" s="46">
        <f t="shared" si="9"/>
        <v>68139</v>
      </c>
      <c r="AD59" s="41"/>
      <c r="AE59" s="66">
        <v>1393056</v>
      </c>
      <c r="AF59" s="66">
        <v>2000</v>
      </c>
      <c r="AG59" s="66">
        <v>1867</v>
      </c>
      <c r="AH59" s="66">
        <v>0</v>
      </c>
      <c r="AI59" s="62">
        <f t="shared" si="10"/>
        <v>1396923</v>
      </c>
      <c r="AJ59" s="66">
        <v>0</v>
      </c>
      <c r="AK59" s="62">
        <f t="shared" si="11"/>
        <v>1396923</v>
      </c>
      <c r="AL59" s="41"/>
      <c r="AM59" s="89"/>
      <c r="AN59" s="41"/>
    </row>
    <row r="60" spans="1:40" ht="14.25" customHeight="1">
      <c r="A60" s="4">
        <f t="shared" si="5"/>
        <v>56</v>
      </c>
      <c r="B60" s="43" t="s">
        <v>316</v>
      </c>
      <c r="C60" s="43">
        <v>9856</v>
      </c>
      <c r="D60" s="65" t="s">
        <v>229</v>
      </c>
      <c r="E60" s="51">
        <f t="shared" si="6"/>
      </c>
      <c r="F60" s="143" t="s">
        <v>327</v>
      </c>
      <c r="G60" s="74">
        <v>93919</v>
      </c>
      <c r="H60" s="66">
        <v>0</v>
      </c>
      <c r="I60" s="66">
        <v>55979</v>
      </c>
      <c r="J60" s="66">
        <v>21632</v>
      </c>
      <c r="K60" s="66">
        <v>0</v>
      </c>
      <c r="L60" s="66">
        <v>5000</v>
      </c>
      <c r="M60" s="66">
        <v>10860</v>
      </c>
      <c r="N60" s="66">
        <v>31764</v>
      </c>
      <c r="O60" s="66">
        <v>30164</v>
      </c>
      <c r="P60" s="66">
        <v>3965</v>
      </c>
      <c r="Q60" s="53">
        <f t="shared" si="7"/>
        <v>253283</v>
      </c>
      <c r="R60" s="10"/>
      <c r="S60" s="66">
        <v>72967</v>
      </c>
      <c r="T60" s="66">
        <v>3758</v>
      </c>
      <c r="U60" s="66">
        <v>0</v>
      </c>
      <c r="V60" s="66">
        <v>70212</v>
      </c>
      <c r="W60" s="66">
        <v>18089</v>
      </c>
      <c r="X60" s="66">
        <v>36811</v>
      </c>
      <c r="Y60" s="66">
        <v>0</v>
      </c>
      <c r="Z60" s="66">
        <v>0</v>
      </c>
      <c r="AA60" s="66">
        <v>7744</v>
      </c>
      <c r="AB60" s="48">
        <f t="shared" si="8"/>
        <v>209581</v>
      </c>
      <c r="AC60" s="46">
        <f t="shared" si="9"/>
        <v>43702</v>
      </c>
      <c r="AD60" s="41"/>
      <c r="AE60" s="66">
        <v>2570505</v>
      </c>
      <c r="AF60" s="66">
        <v>175099</v>
      </c>
      <c r="AG60" s="66">
        <v>916675</v>
      </c>
      <c r="AH60" s="66">
        <v>14248</v>
      </c>
      <c r="AI60" s="62">
        <f t="shared" si="10"/>
        <v>3676527</v>
      </c>
      <c r="AJ60" s="66">
        <v>356474</v>
      </c>
      <c r="AK60" s="62">
        <f t="shared" si="11"/>
        <v>3320053</v>
      </c>
      <c r="AL60" s="41"/>
      <c r="AM60" s="89"/>
      <c r="AN60" s="41"/>
    </row>
    <row r="61" spans="1:40" ht="14.25" customHeight="1">
      <c r="A61" s="4">
        <f t="shared" si="5"/>
        <v>57</v>
      </c>
      <c r="B61" s="43" t="s">
        <v>316</v>
      </c>
      <c r="C61" s="43">
        <v>9761</v>
      </c>
      <c r="D61" s="65" t="s">
        <v>179</v>
      </c>
      <c r="E61" s="51">
        <f t="shared" si="6"/>
        <v>1</v>
      </c>
      <c r="F61" s="143" t="s">
        <v>326</v>
      </c>
      <c r="G61" s="74">
        <v>119102</v>
      </c>
      <c r="H61" s="66">
        <v>0</v>
      </c>
      <c r="I61" s="66"/>
      <c r="J61" s="66">
        <v>0</v>
      </c>
      <c r="K61" s="66">
        <v>15000</v>
      </c>
      <c r="L61" s="66">
        <v>1000</v>
      </c>
      <c r="M61" s="66">
        <v>12900</v>
      </c>
      <c r="N61" s="66">
        <v>4533</v>
      </c>
      <c r="O61" s="66">
        <v>40160</v>
      </c>
      <c r="P61" s="66">
        <v>7586</v>
      </c>
      <c r="Q61" s="53">
        <f t="shared" si="7"/>
        <v>200281</v>
      </c>
      <c r="R61" s="28"/>
      <c r="S61" s="66">
        <v>54144</v>
      </c>
      <c r="T61" s="66">
        <v>18200</v>
      </c>
      <c r="U61" s="66">
        <v>5544</v>
      </c>
      <c r="V61" s="66">
        <v>43507</v>
      </c>
      <c r="W61" s="66">
        <v>14710</v>
      </c>
      <c r="X61" s="66">
        <v>29594</v>
      </c>
      <c r="Y61" s="66">
        <v>4525</v>
      </c>
      <c r="Z61" s="66">
        <v>606</v>
      </c>
      <c r="AA61" s="66">
        <v>0</v>
      </c>
      <c r="AB61" s="48">
        <f t="shared" si="8"/>
        <v>170830</v>
      </c>
      <c r="AC61" s="46">
        <f t="shared" si="9"/>
        <v>29451</v>
      </c>
      <c r="AD61" s="41"/>
      <c r="AE61" s="66">
        <v>0</v>
      </c>
      <c r="AF61" s="66">
        <v>0</v>
      </c>
      <c r="AG61" s="66">
        <v>150405</v>
      </c>
      <c r="AH61" s="66">
        <v>2443</v>
      </c>
      <c r="AI61" s="62">
        <f t="shared" si="10"/>
        <v>152848</v>
      </c>
      <c r="AJ61" s="66">
        <v>0</v>
      </c>
      <c r="AK61" s="62">
        <f t="shared" si="11"/>
        <v>152848</v>
      </c>
      <c r="AL61" s="41"/>
      <c r="AM61" s="89"/>
      <c r="AN61" s="41"/>
    </row>
    <row r="62" spans="1:40" ht="14.25" customHeight="1">
      <c r="A62" s="4">
        <f t="shared" si="5"/>
        <v>58</v>
      </c>
      <c r="B62" s="43" t="s">
        <v>316</v>
      </c>
      <c r="C62" s="43">
        <v>9834</v>
      </c>
      <c r="D62" s="65" t="s">
        <v>224</v>
      </c>
      <c r="E62" s="51">
        <f t="shared" si="6"/>
        <v>1</v>
      </c>
      <c r="F62" s="143" t="s">
        <v>326</v>
      </c>
      <c r="G62" s="74">
        <v>19854</v>
      </c>
      <c r="H62" s="66">
        <v>0</v>
      </c>
      <c r="I62" s="66">
        <v>0</v>
      </c>
      <c r="J62" s="66">
        <v>0</v>
      </c>
      <c r="K62" s="66">
        <v>2000</v>
      </c>
      <c r="L62" s="66">
        <v>0</v>
      </c>
      <c r="M62" s="66">
        <v>481</v>
      </c>
      <c r="N62" s="66">
        <v>3768</v>
      </c>
      <c r="O62" s="66"/>
      <c r="P62" s="66">
        <v>800</v>
      </c>
      <c r="Q62" s="53">
        <f t="shared" si="7"/>
        <v>26903</v>
      </c>
      <c r="R62" s="10"/>
      <c r="S62" s="66">
        <v>30589</v>
      </c>
      <c r="T62" s="66">
        <v>0</v>
      </c>
      <c r="U62" s="66">
        <v>4396</v>
      </c>
      <c r="V62" s="66">
        <v>0</v>
      </c>
      <c r="W62" s="66">
        <v>17300</v>
      </c>
      <c r="X62" s="66">
        <v>1257</v>
      </c>
      <c r="Y62" s="66">
        <v>500</v>
      </c>
      <c r="Z62" s="66">
        <v>1258</v>
      </c>
      <c r="AA62" s="66">
        <v>6258</v>
      </c>
      <c r="AB62" s="48">
        <f t="shared" si="8"/>
        <v>61558</v>
      </c>
      <c r="AC62" s="46">
        <f t="shared" si="9"/>
        <v>-34655</v>
      </c>
      <c r="AD62" s="41"/>
      <c r="AE62" s="66">
        <v>0</v>
      </c>
      <c r="AF62" s="66">
        <v>0</v>
      </c>
      <c r="AG62" s="66">
        <v>83860</v>
      </c>
      <c r="AH62" s="66"/>
      <c r="AI62" s="62">
        <f t="shared" si="10"/>
        <v>83860</v>
      </c>
      <c r="AJ62" s="66">
        <v>0</v>
      </c>
      <c r="AK62" s="62">
        <f t="shared" si="11"/>
        <v>83860</v>
      </c>
      <c r="AL62" s="41"/>
      <c r="AM62" s="89"/>
      <c r="AN62" s="41"/>
    </row>
    <row r="63" spans="1:40" ht="14.25" customHeight="1">
      <c r="A63" s="4">
        <f t="shared" si="5"/>
        <v>59</v>
      </c>
      <c r="B63" s="43" t="s">
        <v>316</v>
      </c>
      <c r="C63" s="43">
        <v>9791</v>
      </c>
      <c r="D63" s="65" t="s">
        <v>188</v>
      </c>
      <c r="E63" s="51">
        <f t="shared" si="6"/>
        <v>1</v>
      </c>
      <c r="F63" s="143" t="s">
        <v>326</v>
      </c>
      <c r="G63" s="74">
        <v>15839</v>
      </c>
      <c r="H63" s="66">
        <v>1863</v>
      </c>
      <c r="I63" s="66">
        <v>0</v>
      </c>
      <c r="J63" s="66">
        <v>0</v>
      </c>
      <c r="K63" s="66">
        <v>0</v>
      </c>
      <c r="L63" s="66">
        <v>0</v>
      </c>
      <c r="M63" s="66">
        <v>135</v>
      </c>
      <c r="N63" s="66">
        <v>4831</v>
      </c>
      <c r="O63" s="66">
        <v>1734</v>
      </c>
      <c r="P63" s="66"/>
      <c r="Q63" s="53">
        <f t="shared" si="7"/>
        <v>24402</v>
      </c>
      <c r="R63" s="10"/>
      <c r="S63" s="66">
        <v>0</v>
      </c>
      <c r="T63" s="66">
        <v>0</v>
      </c>
      <c r="U63" s="66">
        <v>0</v>
      </c>
      <c r="V63" s="66">
        <v>7267</v>
      </c>
      <c r="W63" s="66">
        <v>11955</v>
      </c>
      <c r="X63" s="66">
        <v>4873</v>
      </c>
      <c r="Y63" s="66">
        <v>0</v>
      </c>
      <c r="Z63" s="66">
        <v>0</v>
      </c>
      <c r="AA63" s="66">
        <v>2898</v>
      </c>
      <c r="AB63" s="48">
        <f t="shared" si="8"/>
        <v>26993</v>
      </c>
      <c r="AC63" s="46">
        <f t="shared" si="9"/>
        <v>-2591</v>
      </c>
      <c r="AD63" s="41"/>
      <c r="AE63" s="66">
        <v>275000</v>
      </c>
      <c r="AF63" s="66"/>
      <c r="AG63" s="66">
        <v>195231</v>
      </c>
      <c r="AH63" s="66">
        <v>0</v>
      </c>
      <c r="AI63" s="62">
        <f t="shared" si="10"/>
        <v>470231</v>
      </c>
      <c r="AJ63" s="66">
        <v>0</v>
      </c>
      <c r="AK63" s="62">
        <f t="shared" si="11"/>
        <v>470231</v>
      </c>
      <c r="AL63" s="41"/>
      <c r="AM63" s="89"/>
      <c r="AN63" s="41"/>
    </row>
    <row r="64" spans="1:40" ht="14.25" customHeight="1">
      <c r="A64" s="4">
        <f t="shared" si="5"/>
        <v>60</v>
      </c>
      <c r="B64" s="43" t="s">
        <v>316</v>
      </c>
      <c r="C64" s="43">
        <v>9756</v>
      </c>
      <c r="D64" s="65" t="s">
        <v>175</v>
      </c>
      <c r="E64" s="51">
        <f t="shared" si="6"/>
        <v>1</v>
      </c>
      <c r="F64" s="143" t="s">
        <v>326</v>
      </c>
      <c r="G64" s="74">
        <v>64942</v>
      </c>
      <c r="H64" s="66">
        <v>0</v>
      </c>
      <c r="I64" s="66">
        <v>816</v>
      </c>
      <c r="J64" s="66">
        <v>0</v>
      </c>
      <c r="K64" s="66">
        <v>6000</v>
      </c>
      <c r="L64" s="66">
        <v>500</v>
      </c>
      <c r="M64" s="66">
        <v>21489</v>
      </c>
      <c r="N64" s="66">
        <v>14225</v>
      </c>
      <c r="O64" s="66">
        <v>6808</v>
      </c>
      <c r="P64" s="66">
        <v>100</v>
      </c>
      <c r="Q64" s="53">
        <f t="shared" si="7"/>
        <v>114880</v>
      </c>
      <c r="R64" s="28"/>
      <c r="S64" s="66"/>
      <c r="T64" s="66"/>
      <c r="U64" s="66">
        <v>28534</v>
      </c>
      <c r="V64" s="66">
        <v>0</v>
      </c>
      <c r="W64" s="66">
        <v>19658</v>
      </c>
      <c r="X64" s="66">
        <v>14959</v>
      </c>
      <c r="Y64" s="66">
        <v>255</v>
      </c>
      <c r="Z64" s="66">
        <v>561</v>
      </c>
      <c r="AA64" s="66">
        <v>964</v>
      </c>
      <c r="AB64" s="48">
        <f t="shared" si="8"/>
        <v>64931</v>
      </c>
      <c r="AC64" s="46">
        <f t="shared" si="9"/>
        <v>49949</v>
      </c>
      <c r="AD64" s="41"/>
      <c r="AE64" s="66">
        <v>910000</v>
      </c>
      <c r="AF64" s="66">
        <v>182000</v>
      </c>
      <c r="AG64" s="66">
        <v>360448</v>
      </c>
      <c r="AH64" s="66">
        <v>1156</v>
      </c>
      <c r="AI64" s="62">
        <f t="shared" si="10"/>
        <v>1453604</v>
      </c>
      <c r="AJ64" s="66">
        <v>0</v>
      </c>
      <c r="AK64" s="62">
        <f t="shared" si="11"/>
        <v>1453604</v>
      </c>
      <c r="AL64" s="41"/>
      <c r="AM64" s="89"/>
      <c r="AN64" s="41"/>
    </row>
    <row r="65" spans="1:40" ht="14.25" customHeight="1">
      <c r="A65" s="4">
        <f t="shared" si="5"/>
        <v>61</v>
      </c>
      <c r="B65" s="43" t="s">
        <v>316</v>
      </c>
      <c r="C65" s="43">
        <v>9854</v>
      </c>
      <c r="D65" s="65" t="s">
        <v>304</v>
      </c>
      <c r="E65" s="51">
        <f t="shared" si="6"/>
      </c>
      <c r="F65" s="143" t="s">
        <v>327</v>
      </c>
      <c r="G65" s="74">
        <v>145923</v>
      </c>
      <c r="H65" s="66">
        <v>178</v>
      </c>
      <c r="I65" s="66">
        <v>770</v>
      </c>
      <c r="J65" s="66">
        <v>401875</v>
      </c>
      <c r="K65" s="66">
        <v>0</v>
      </c>
      <c r="L65" s="66">
        <v>0</v>
      </c>
      <c r="M65" s="66">
        <v>18354</v>
      </c>
      <c r="N65" s="66">
        <v>11470</v>
      </c>
      <c r="O65" s="66">
        <v>16671</v>
      </c>
      <c r="P65" s="66">
        <v>4029</v>
      </c>
      <c r="Q65" s="53">
        <f t="shared" si="7"/>
        <v>599270</v>
      </c>
      <c r="R65" s="12"/>
      <c r="S65" s="66">
        <v>77323</v>
      </c>
      <c r="T65" s="66">
        <v>0</v>
      </c>
      <c r="U65" s="66">
        <v>0</v>
      </c>
      <c r="V65" s="66">
        <v>36783</v>
      </c>
      <c r="W65" s="66">
        <v>47903</v>
      </c>
      <c r="X65" s="66">
        <v>58011</v>
      </c>
      <c r="Y65" s="66">
        <v>7623</v>
      </c>
      <c r="Z65" s="66">
        <v>0</v>
      </c>
      <c r="AA65" s="66">
        <v>0</v>
      </c>
      <c r="AB65" s="48">
        <f t="shared" si="8"/>
        <v>227643</v>
      </c>
      <c r="AC65" s="46">
        <f t="shared" si="9"/>
        <v>371627</v>
      </c>
      <c r="AD65" s="41"/>
      <c r="AE65" s="66">
        <v>6030000</v>
      </c>
      <c r="AF65" s="66">
        <v>412000</v>
      </c>
      <c r="AG65" s="66">
        <v>300178</v>
      </c>
      <c r="AH65" s="66">
        <v>5887</v>
      </c>
      <c r="AI65" s="62">
        <f t="shared" si="10"/>
        <v>6748065</v>
      </c>
      <c r="AJ65" s="66">
        <v>4700</v>
      </c>
      <c r="AK65" s="62">
        <f t="shared" si="11"/>
        <v>6743365</v>
      </c>
      <c r="AL65" s="41"/>
      <c r="AM65" s="89"/>
      <c r="AN65" s="41"/>
    </row>
    <row r="66" spans="1:40" ht="14.25" customHeight="1">
      <c r="A66" s="4">
        <f t="shared" si="5"/>
        <v>62</v>
      </c>
      <c r="B66" s="43" t="s">
        <v>316</v>
      </c>
      <c r="C66" s="43">
        <v>9845</v>
      </c>
      <c r="D66" s="65" t="s">
        <v>225</v>
      </c>
      <c r="E66" s="51">
        <f t="shared" si="6"/>
        <v>1</v>
      </c>
      <c r="F66" s="143" t="s">
        <v>326</v>
      </c>
      <c r="G66" s="74">
        <v>35468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66">
        <v>11008</v>
      </c>
      <c r="N66" s="66">
        <v>6928</v>
      </c>
      <c r="O66" s="66">
        <v>0</v>
      </c>
      <c r="P66" s="66">
        <v>0</v>
      </c>
      <c r="Q66" s="53">
        <f t="shared" si="7"/>
        <v>53404</v>
      </c>
      <c r="R66" s="10"/>
      <c r="S66" s="66">
        <v>0</v>
      </c>
      <c r="T66" s="66">
        <v>0</v>
      </c>
      <c r="U66" s="66">
        <v>9209</v>
      </c>
      <c r="V66" s="66">
        <v>0</v>
      </c>
      <c r="W66" s="66">
        <v>7788</v>
      </c>
      <c r="X66" s="66">
        <v>7468</v>
      </c>
      <c r="Y66" s="66">
        <v>2531</v>
      </c>
      <c r="Z66" s="66">
        <v>28120</v>
      </c>
      <c r="AA66" s="66">
        <v>0</v>
      </c>
      <c r="AB66" s="48">
        <f t="shared" si="8"/>
        <v>55116</v>
      </c>
      <c r="AC66" s="46">
        <f t="shared" si="9"/>
        <v>-1712</v>
      </c>
      <c r="AD66" s="41"/>
      <c r="AE66" s="66">
        <v>440000</v>
      </c>
      <c r="AF66" s="66">
        <v>3663</v>
      </c>
      <c r="AG66" s="66">
        <v>160236</v>
      </c>
      <c r="AH66" s="66">
        <v>0</v>
      </c>
      <c r="AI66" s="62">
        <f t="shared" si="10"/>
        <v>603899</v>
      </c>
      <c r="AJ66" s="66">
        <v>0</v>
      </c>
      <c r="AK66" s="62">
        <f t="shared" si="11"/>
        <v>603899</v>
      </c>
      <c r="AL66" s="41"/>
      <c r="AM66" s="89"/>
      <c r="AN66" s="41"/>
    </row>
    <row r="67" spans="1:40" ht="14.25" customHeight="1">
      <c r="A67" s="4">
        <f t="shared" si="5"/>
        <v>63</v>
      </c>
      <c r="B67" s="43" t="s">
        <v>316</v>
      </c>
      <c r="C67" s="43">
        <v>15719</v>
      </c>
      <c r="D67" s="65" t="s">
        <v>241</v>
      </c>
      <c r="E67" s="51">
        <f t="shared" si="6"/>
        <v>1</v>
      </c>
      <c r="F67" s="143" t="s">
        <v>326</v>
      </c>
      <c r="G67" s="74">
        <v>241729</v>
      </c>
      <c r="H67" s="66">
        <v>0</v>
      </c>
      <c r="I67" s="66">
        <v>1180</v>
      </c>
      <c r="J67" s="66">
        <v>0</v>
      </c>
      <c r="K67" s="66">
        <v>29150</v>
      </c>
      <c r="L67" s="66">
        <v>10000</v>
      </c>
      <c r="M67" s="66">
        <v>10460</v>
      </c>
      <c r="N67" s="66">
        <v>24737</v>
      </c>
      <c r="O67" s="66">
        <v>3281</v>
      </c>
      <c r="P67" s="66">
        <v>0</v>
      </c>
      <c r="Q67" s="53">
        <f t="shared" si="7"/>
        <v>320537</v>
      </c>
      <c r="R67" s="10"/>
      <c r="S67" s="66">
        <v>58525</v>
      </c>
      <c r="T67" s="66">
        <v>4421</v>
      </c>
      <c r="U67" s="66"/>
      <c r="V67" s="66">
        <v>138853</v>
      </c>
      <c r="W67" s="66">
        <v>33828</v>
      </c>
      <c r="X67" s="66">
        <v>108103</v>
      </c>
      <c r="Y67" s="66">
        <v>20035</v>
      </c>
      <c r="Z67" s="66">
        <v>0</v>
      </c>
      <c r="AA67" s="66">
        <v>0</v>
      </c>
      <c r="AB67" s="48">
        <f t="shared" si="8"/>
        <v>363765</v>
      </c>
      <c r="AC67" s="46">
        <f t="shared" si="9"/>
        <v>-43228</v>
      </c>
      <c r="AD67" s="41"/>
      <c r="AE67" s="66">
        <v>1878489</v>
      </c>
      <c r="AF67" s="66">
        <v>15719</v>
      </c>
      <c r="AG67" s="66">
        <v>493715</v>
      </c>
      <c r="AH67" s="66">
        <v>5152</v>
      </c>
      <c r="AI67" s="62">
        <f t="shared" si="10"/>
        <v>2393075</v>
      </c>
      <c r="AJ67" s="66">
        <v>21728</v>
      </c>
      <c r="AK67" s="62">
        <f t="shared" si="11"/>
        <v>2371347</v>
      </c>
      <c r="AL67" s="41"/>
      <c r="AM67" s="89"/>
      <c r="AN67" s="41"/>
    </row>
    <row r="68" spans="1:40" ht="14.25" customHeight="1">
      <c r="A68" s="4">
        <f t="shared" si="5"/>
        <v>64</v>
      </c>
      <c r="B68" s="43" t="s">
        <v>316</v>
      </c>
      <c r="C68" s="43">
        <v>9848</v>
      </c>
      <c r="D68" s="65" t="s">
        <v>226</v>
      </c>
      <c r="E68" s="51">
        <f t="shared" si="6"/>
        <v>1</v>
      </c>
      <c r="F68" s="143" t="s">
        <v>326</v>
      </c>
      <c r="G68" s="74">
        <v>31133</v>
      </c>
      <c r="H68" s="66">
        <v>0</v>
      </c>
      <c r="I68" s="66">
        <v>5000</v>
      </c>
      <c r="J68" s="66">
        <v>0</v>
      </c>
      <c r="K68" s="66">
        <v>1500</v>
      </c>
      <c r="L68" s="66">
        <v>0</v>
      </c>
      <c r="M68" s="66">
        <v>4043</v>
      </c>
      <c r="N68" s="66">
        <v>9697</v>
      </c>
      <c r="O68" s="66">
        <v>0</v>
      </c>
      <c r="P68" s="66">
        <v>2864</v>
      </c>
      <c r="Q68" s="53">
        <f t="shared" si="7"/>
        <v>54237</v>
      </c>
      <c r="R68" s="28"/>
      <c r="S68" s="66">
        <v>10491</v>
      </c>
      <c r="T68" s="66"/>
      <c r="U68" s="66">
        <v>4853</v>
      </c>
      <c r="V68" s="66">
        <v>0</v>
      </c>
      <c r="W68" s="66">
        <v>14261</v>
      </c>
      <c r="X68" s="66">
        <v>416</v>
      </c>
      <c r="Y68" s="66">
        <v>5718</v>
      </c>
      <c r="Z68" s="66">
        <v>6600</v>
      </c>
      <c r="AA68" s="66">
        <v>0</v>
      </c>
      <c r="AB68" s="48">
        <f t="shared" si="8"/>
        <v>42339</v>
      </c>
      <c r="AC68" s="46">
        <f t="shared" si="9"/>
        <v>11898</v>
      </c>
      <c r="AD68" s="41"/>
      <c r="AE68" s="66">
        <v>1880000</v>
      </c>
      <c r="AF68" s="66">
        <v>45000</v>
      </c>
      <c r="AG68" s="66">
        <v>168442</v>
      </c>
      <c r="AH68" s="66">
        <v>0</v>
      </c>
      <c r="AI68" s="62">
        <f t="shared" si="10"/>
        <v>2093442</v>
      </c>
      <c r="AJ68" s="66">
        <v>0</v>
      </c>
      <c r="AK68" s="62">
        <f t="shared" si="11"/>
        <v>2093442</v>
      </c>
      <c r="AL68" s="41"/>
      <c r="AM68" s="89"/>
      <c r="AN68" s="41"/>
    </row>
    <row r="69" spans="1:40" ht="14.25" customHeight="1">
      <c r="A69" s="4">
        <f t="shared" si="5"/>
        <v>65</v>
      </c>
      <c r="B69" s="43" t="s">
        <v>316</v>
      </c>
      <c r="C69" s="43">
        <v>9821</v>
      </c>
      <c r="D69" s="65" t="s">
        <v>211</v>
      </c>
      <c r="E69" s="51">
        <f>IF(F69="y",1,"")</f>
        <v>1</v>
      </c>
      <c r="F69" s="143" t="s">
        <v>326</v>
      </c>
      <c r="G69" s="74">
        <v>63168</v>
      </c>
      <c r="H69" s="66">
        <v>93</v>
      </c>
      <c r="I69" s="66">
        <v>2569</v>
      </c>
      <c r="J69" s="66">
        <v>0</v>
      </c>
      <c r="K69" s="66">
        <v>0</v>
      </c>
      <c r="L69" s="66">
        <v>0</v>
      </c>
      <c r="M69" s="66">
        <v>6408</v>
      </c>
      <c r="N69" s="66">
        <v>523</v>
      </c>
      <c r="O69" s="66">
        <v>17846</v>
      </c>
      <c r="P69" s="66">
        <v>934</v>
      </c>
      <c r="Q69" s="53">
        <f t="shared" si="7"/>
        <v>91541</v>
      </c>
      <c r="R69" s="28"/>
      <c r="S69" s="66">
        <v>38840</v>
      </c>
      <c r="T69" s="66">
        <v>0</v>
      </c>
      <c r="U69" s="66">
        <v>3326</v>
      </c>
      <c r="V69" s="66">
        <v>256</v>
      </c>
      <c r="W69" s="66">
        <v>15758</v>
      </c>
      <c r="X69" s="66">
        <v>10599</v>
      </c>
      <c r="Y69" s="66">
        <v>2541</v>
      </c>
      <c r="Z69" s="66">
        <v>1068</v>
      </c>
      <c r="AA69" s="66"/>
      <c r="AB69" s="48">
        <f t="shared" si="8"/>
        <v>72388</v>
      </c>
      <c r="AC69" s="46">
        <f t="shared" si="9"/>
        <v>19153</v>
      </c>
      <c r="AD69" s="41"/>
      <c r="AE69" s="66">
        <v>477000</v>
      </c>
      <c r="AF69" s="66">
        <v>0</v>
      </c>
      <c r="AG69" s="66">
        <v>31008</v>
      </c>
      <c r="AH69" s="66">
        <v>0</v>
      </c>
      <c r="AI69" s="62">
        <f t="shared" si="10"/>
        <v>508008</v>
      </c>
      <c r="AJ69" s="66">
        <v>0</v>
      </c>
      <c r="AK69" s="62">
        <f t="shared" si="11"/>
        <v>508008</v>
      </c>
      <c r="AL69" s="41"/>
      <c r="AM69" s="89"/>
      <c r="AN69" s="41"/>
    </row>
    <row r="70" spans="1:39" s="8" customFormat="1" ht="12.75">
      <c r="A70" s="191" t="s">
        <v>332</v>
      </c>
      <c r="B70" s="192"/>
      <c r="C70" s="192"/>
      <c r="D70" s="192"/>
      <c r="E70" s="51">
        <f>IF(F70="y",1,"")</f>
      </c>
      <c r="F70" s="141">
        <f>SUM(E5:E69)</f>
        <v>48</v>
      </c>
      <c r="G70" s="81">
        <f aca="true" t="shared" si="12" ref="G70:Q70">SUM(G5:G69)</f>
        <v>5306040</v>
      </c>
      <c r="H70" s="81">
        <f t="shared" si="12"/>
        <v>103672</v>
      </c>
      <c r="I70" s="81">
        <f t="shared" si="12"/>
        <v>329249</v>
      </c>
      <c r="J70" s="81">
        <f t="shared" si="12"/>
        <v>1048457</v>
      </c>
      <c r="K70" s="81">
        <f t="shared" si="12"/>
        <v>325209</v>
      </c>
      <c r="L70" s="81">
        <f t="shared" si="12"/>
        <v>315202</v>
      </c>
      <c r="M70" s="81">
        <f t="shared" si="12"/>
        <v>712109</v>
      </c>
      <c r="N70" s="81">
        <f t="shared" si="12"/>
        <v>604244</v>
      </c>
      <c r="O70" s="81">
        <f t="shared" si="12"/>
        <v>391026</v>
      </c>
      <c r="P70" s="81">
        <f t="shared" si="12"/>
        <v>155511</v>
      </c>
      <c r="Q70" s="53">
        <f t="shared" si="12"/>
        <v>9290719</v>
      </c>
      <c r="R70" s="32"/>
      <c r="S70" s="31">
        <f aca="true" t="shared" si="13" ref="S70:AB70">SUM(S5:S69)</f>
        <v>2513250</v>
      </c>
      <c r="T70" s="31">
        <f t="shared" si="13"/>
        <v>271034</v>
      </c>
      <c r="U70" s="31">
        <f t="shared" si="13"/>
        <v>500480</v>
      </c>
      <c r="V70" s="31">
        <f t="shared" si="13"/>
        <v>1152711</v>
      </c>
      <c r="W70" s="31">
        <f t="shared" si="13"/>
        <v>1513794</v>
      </c>
      <c r="X70" s="31">
        <f t="shared" si="13"/>
        <v>1215869</v>
      </c>
      <c r="Y70" s="31">
        <f t="shared" si="13"/>
        <v>296272</v>
      </c>
      <c r="Z70" s="31">
        <f t="shared" si="13"/>
        <v>356152</v>
      </c>
      <c r="AA70" s="31">
        <f t="shared" si="13"/>
        <v>337392</v>
      </c>
      <c r="AB70" s="48">
        <f t="shared" si="13"/>
        <v>8156954</v>
      </c>
      <c r="AC70" s="46">
        <f t="shared" si="9"/>
        <v>1133765</v>
      </c>
      <c r="AD70" s="36"/>
      <c r="AE70" s="31">
        <f aca="true" t="shared" si="14" ref="AE70:AK70">SUM(AE5:AE69)</f>
        <v>63166824</v>
      </c>
      <c r="AF70" s="31">
        <f t="shared" si="14"/>
        <v>3785973</v>
      </c>
      <c r="AG70" s="31">
        <f t="shared" si="14"/>
        <v>15863772</v>
      </c>
      <c r="AH70" s="31">
        <f t="shared" si="14"/>
        <v>114093</v>
      </c>
      <c r="AI70" s="62">
        <f t="shared" si="14"/>
        <v>82930662</v>
      </c>
      <c r="AJ70" s="31">
        <f t="shared" si="14"/>
        <v>973521</v>
      </c>
      <c r="AK70" s="62">
        <f t="shared" si="14"/>
        <v>81957141</v>
      </c>
      <c r="AL70" s="82"/>
      <c r="AM70" s="90"/>
    </row>
    <row r="71" spans="1:40" s="8" customFormat="1" ht="12.75">
      <c r="A71" s="191" t="s">
        <v>305</v>
      </c>
      <c r="B71" s="192"/>
      <c r="C71" s="192"/>
      <c r="D71" s="192"/>
      <c r="E71" s="51">
        <f>IF(F71="y",1,"")</f>
      </c>
      <c r="F71" s="141"/>
      <c r="G71" s="140">
        <v>5271334</v>
      </c>
      <c r="H71" s="102">
        <v>113051</v>
      </c>
      <c r="I71" s="102">
        <v>374009</v>
      </c>
      <c r="J71" s="102">
        <v>660790</v>
      </c>
      <c r="K71" s="102">
        <v>178515</v>
      </c>
      <c r="L71" s="102">
        <v>378308</v>
      </c>
      <c r="M71" s="102">
        <v>728056</v>
      </c>
      <c r="N71" s="102">
        <v>591848</v>
      </c>
      <c r="O71" s="102">
        <v>319446</v>
      </c>
      <c r="P71" s="102">
        <v>176632</v>
      </c>
      <c r="Q71" s="88">
        <v>8791989</v>
      </c>
      <c r="R71" s="98"/>
      <c r="S71" s="102">
        <v>2643797</v>
      </c>
      <c r="T71" s="102">
        <v>263480</v>
      </c>
      <c r="U71" s="102">
        <v>455672</v>
      </c>
      <c r="V71" s="102">
        <v>955109</v>
      </c>
      <c r="W71" s="102">
        <v>1698683</v>
      </c>
      <c r="X71" s="102">
        <v>1165597</v>
      </c>
      <c r="Y71" s="102">
        <v>381219</v>
      </c>
      <c r="Z71" s="102">
        <v>216988</v>
      </c>
      <c r="AA71" s="102">
        <v>236529</v>
      </c>
      <c r="AB71" s="88">
        <v>8017074</v>
      </c>
      <c r="AC71" s="88">
        <v>774915</v>
      </c>
      <c r="AD71" s="103"/>
      <c r="AE71" s="102">
        <v>56046662</v>
      </c>
      <c r="AF71" s="102">
        <v>3373152</v>
      </c>
      <c r="AG71" s="102">
        <v>16225441</v>
      </c>
      <c r="AH71" s="102">
        <v>330773</v>
      </c>
      <c r="AI71" s="88">
        <v>75976028</v>
      </c>
      <c r="AJ71" s="102">
        <v>1471912</v>
      </c>
      <c r="AK71" s="88">
        <v>74504116</v>
      </c>
      <c r="AL71" s="82"/>
      <c r="AM71" s="103"/>
      <c r="AN71" s="103"/>
    </row>
    <row r="72" spans="1:38" s="8" customFormat="1" ht="12.75">
      <c r="A72" s="176" t="s">
        <v>333</v>
      </c>
      <c r="B72" s="177"/>
      <c r="C72" s="177"/>
      <c r="D72" s="177"/>
      <c r="E72" s="51">
        <f>IF(F72="y",1,"")</f>
      </c>
      <c r="F72" s="142"/>
      <c r="G72" s="68">
        <f aca="true" t="shared" si="15" ref="G72:AJ72">+G70/G71</f>
        <v>1.0065839121558224</v>
      </c>
      <c r="H72" s="42">
        <f t="shared" si="15"/>
        <v>0.9170374432778127</v>
      </c>
      <c r="I72" s="42">
        <f t="shared" si="15"/>
        <v>0.8803237355250809</v>
      </c>
      <c r="J72" s="42">
        <f t="shared" si="15"/>
        <v>1.5866720138016617</v>
      </c>
      <c r="K72" s="42">
        <f t="shared" si="15"/>
        <v>1.8217460717586758</v>
      </c>
      <c r="L72" s="42">
        <f t="shared" si="15"/>
        <v>0.8331888302652865</v>
      </c>
      <c r="M72" s="42">
        <f t="shared" si="15"/>
        <v>0.9780964651070797</v>
      </c>
      <c r="N72" s="42">
        <f t="shared" si="15"/>
        <v>1.0209445668482449</v>
      </c>
      <c r="O72" s="42">
        <f t="shared" si="15"/>
        <v>1.2240754305892076</v>
      </c>
      <c r="P72" s="42">
        <f t="shared" si="15"/>
        <v>0.8804237057837765</v>
      </c>
      <c r="Q72" s="54">
        <f t="shared" si="15"/>
        <v>1.0567255031824994</v>
      </c>
      <c r="R72" s="84"/>
      <c r="S72" s="42">
        <f t="shared" si="15"/>
        <v>0.9506213979363771</v>
      </c>
      <c r="T72" s="42">
        <f t="shared" si="15"/>
        <v>1.0286701077880673</v>
      </c>
      <c r="U72" s="42">
        <f t="shared" si="15"/>
        <v>1.0983338892887866</v>
      </c>
      <c r="V72" s="42">
        <f t="shared" si="15"/>
        <v>1.20688947544207</v>
      </c>
      <c r="W72" s="42">
        <f t="shared" si="15"/>
        <v>0.8911574437372953</v>
      </c>
      <c r="X72" s="42">
        <f t="shared" si="15"/>
        <v>1.0431298296066307</v>
      </c>
      <c r="Y72" s="42">
        <f t="shared" si="15"/>
        <v>0.7771700780915957</v>
      </c>
      <c r="Z72" s="42">
        <v>0</v>
      </c>
      <c r="AA72" s="42">
        <f t="shared" si="15"/>
        <v>1.4264297401164339</v>
      </c>
      <c r="AB72" s="85">
        <f>+AB70/AB71</f>
        <v>1.0174477621137088</v>
      </c>
      <c r="AC72" s="85">
        <f>+AC70/AC71*-1</f>
        <v>-1.4630830478181478</v>
      </c>
      <c r="AD72" s="39"/>
      <c r="AE72" s="42">
        <f t="shared" si="15"/>
        <v>1.1270398940083175</v>
      </c>
      <c r="AF72" s="68">
        <f t="shared" si="15"/>
        <v>1.1223843455616587</v>
      </c>
      <c r="AG72" s="42">
        <f t="shared" si="15"/>
        <v>0.9777097583973219</v>
      </c>
      <c r="AH72" s="42">
        <f t="shared" si="15"/>
        <v>0.34492839500201045</v>
      </c>
      <c r="AI72" s="54">
        <f>+AI70/AI71</f>
        <v>1.0915372148699325</v>
      </c>
      <c r="AJ72" s="42">
        <f t="shared" si="15"/>
        <v>0.6613989151525362</v>
      </c>
      <c r="AK72" s="54">
        <f>+AK70/AK71</f>
        <v>1.1000350772566714</v>
      </c>
      <c r="AL72" s="82"/>
    </row>
    <row r="73" spans="2:30" ht="12.75">
      <c r="B73" s="43"/>
      <c r="C73" s="43"/>
      <c r="D73" s="65"/>
      <c r="E73" s="65"/>
      <c r="F73" s="43"/>
      <c r="G73" s="63"/>
      <c r="U73"/>
      <c r="V73"/>
      <c r="W73"/>
      <c r="X73"/>
      <c r="Y73"/>
      <c r="Z73"/>
      <c r="AA73"/>
      <c r="AD73" s="49"/>
    </row>
    <row r="74" spans="2:27" ht="12.75">
      <c r="B74" s="43"/>
      <c r="C74" s="43"/>
      <c r="D74" s="65"/>
      <c r="E74" s="65"/>
      <c r="F74" s="43"/>
      <c r="G74" s="63"/>
      <c r="U74"/>
      <c r="V74" s="101"/>
      <c r="W74"/>
      <c r="X74"/>
      <c r="Y74"/>
      <c r="Z74"/>
      <c r="AA74"/>
    </row>
    <row r="75" spans="2:27" ht="12.75">
      <c r="B75" s="43"/>
      <c r="C75" s="43"/>
      <c r="D75" s="65"/>
      <c r="E75" s="65"/>
      <c r="F75" s="43"/>
      <c r="G75" s="63"/>
      <c r="U75"/>
      <c r="V75" s="101"/>
      <c r="W75"/>
      <c r="X75"/>
      <c r="Y75"/>
      <c r="Z75"/>
      <c r="AA75"/>
    </row>
    <row r="76" spans="2:27" ht="12.75">
      <c r="B76" s="43"/>
      <c r="C76" s="43"/>
      <c r="D76" s="65"/>
      <c r="E76" s="65"/>
      <c r="F76" s="43"/>
      <c r="G76" s="63"/>
      <c r="U76"/>
      <c r="V76" s="101"/>
      <c r="W76"/>
      <c r="X76"/>
      <c r="Y76"/>
      <c r="Z76"/>
      <c r="AA76"/>
    </row>
    <row r="77" spans="2:27" ht="12.75">
      <c r="B77" s="43"/>
      <c r="C77" s="43"/>
      <c r="D77" s="65"/>
      <c r="E77" s="65"/>
      <c r="F77" s="43"/>
      <c r="G77" s="63"/>
      <c r="U77"/>
      <c r="V77" s="101"/>
      <c r="W77"/>
      <c r="X77"/>
      <c r="Y77"/>
      <c r="Z77"/>
      <c r="AA77"/>
    </row>
    <row r="78" spans="2:27" ht="12.75">
      <c r="B78" s="43"/>
      <c r="C78" s="43"/>
      <c r="D78" s="65"/>
      <c r="E78" s="65"/>
      <c r="F78" s="43"/>
      <c r="G78" s="63"/>
      <c r="U78"/>
      <c r="V78" s="101"/>
      <c r="W78"/>
      <c r="X78"/>
      <c r="Y78"/>
      <c r="Z78"/>
      <c r="AA78"/>
    </row>
    <row r="79" spans="2:27" ht="12.75">
      <c r="B79" s="43"/>
      <c r="C79" s="43"/>
      <c r="D79" s="65"/>
      <c r="E79" s="65"/>
      <c r="F79" s="43"/>
      <c r="G79" s="63"/>
      <c r="U79"/>
      <c r="V79"/>
      <c r="W79"/>
      <c r="X79"/>
      <c r="Y79"/>
      <c r="Z79"/>
      <c r="AA79"/>
    </row>
    <row r="80" spans="2:27" ht="12.75">
      <c r="B80" s="43"/>
      <c r="C80" s="43"/>
      <c r="D80" s="65"/>
      <c r="E80" s="65"/>
      <c r="F80" s="43"/>
      <c r="G80" s="63"/>
      <c r="U80"/>
      <c r="V80"/>
      <c r="W80"/>
      <c r="X80"/>
      <c r="Y80"/>
      <c r="Z80"/>
      <c r="AA80"/>
    </row>
    <row r="81" spans="2:27" ht="12.75">
      <c r="B81" s="43"/>
      <c r="C81" s="43"/>
      <c r="D81" s="65"/>
      <c r="E81" s="65"/>
      <c r="F81" s="43"/>
      <c r="G81" s="63"/>
      <c r="U81"/>
      <c r="V81"/>
      <c r="W81"/>
      <c r="X81"/>
      <c r="Y81"/>
      <c r="Z81"/>
      <c r="AA81"/>
    </row>
    <row r="82" spans="2:27" ht="12.75">
      <c r="B82" s="43"/>
      <c r="C82" s="43"/>
      <c r="D82" s="65"/>
      <c r="E82" s="65"/>
      <c r="F82" s="43"/>
      <c r="G82" s="63"/>
      <c r="U82"/>
      <c r="V82"/>
      <c r="W82"/>
      <c r="X82"/>
      <c r="Y82"/>
      <c r="Z82"/>
      <c r="AA82"/>
    </row>
    <row r="83" spans="2:27" ht="12.75">
      <c r="B83" s="43"/>
      <c r="C83" s="43"/>
      <c r="D83" s="65"/>
      <c r="E83" s="65"/>
      <c r="F83" s="43"/>
      <c r="G83" s="63"/>
      <c r="U83"/>
      <c r="V83"/>
      <c r="W83"/>
      <c r="X83"/>
      <c r="Y83"/>
      <c r="Z83"/>
      <c r="AA83"/>
    </row>
    <row r="84" spans="2:27" ht="12.75">
      <c r="B84" s="43"/>
      <c r="C84" s="43"/>
      <c r="D84" s="65"/>
      <c r="E84" s="65"/>
      <c r="F84" s="43"/>
      <c r="G84" s="63"/>
      <c r="U84"/>
      <c r="V84"/>
      <c r="W84"/>
      <c r="X84"/>
      <c r="Y84"/>
      <c r="Z84"/>
      <c r="AA84"/>
    </row>
    <row r="85" spans="2:27" ht="12.75">
      <c r="B85" s="43"/>
      <c r="C85" s="43"/>
      <c r="D85" s="65"/>
      <c r="E85" s="65"/>
      <c r="F85" s="43"/>
      <c r="G85" s="63"/>
      <c r="U85"/>
      <c r="V85"/>
      <c r="W85"/>
      <c r="X85"/>
      <c r="Y85"/>
      <c r="Z85"/>
      <c r="AA85"/>
    </row>
    <row r="86" spans="2:27" ht="12.75">
      <c r="B86" s="43"/>
      <c r="C86" s="43"/>
      <c r="D86" s="65"/>
      <c r="E86" s="65"/>
      <c r="F86" s="43"/>
      <c r="G86" s="63"/>
      <c r="U86"/>
      <c r="V86"/>
      <c r="W86"/>
      <c r="X86"/>
      <c r="Y86"/>
      <c r="Z86"/>
      <c r="AA86"/>
    </row>
    <row r="87" spans="2:27" ht="12.75">
      <c r="B87" s="43"/>
      <c r="C87" s="43"/>
      <c r="D87" s="65"/>
      <c r="E87" s="65"/>
      <c r="F87" s="43"/>
      <c r="G87" s="63"/>
      <c r="U87"/>
      <c r="V87"/>
      <c r="W87"/>
      <c r="X87"/>
      <c r="Y87"/>
      <c r="Z87"/>
      <c r="AA87"/>
    </row>
    <row r="88" spans="2:27" ht="12.75">
      <c r="B88" s="43"/>
      <c r="C88" s="43"/>
      <c r="D88" s="65"/>
      <c r="E88" s="65"/>
      <c r="F88" s="43"/>
      <c r="G88" s="63"/>
      <c r="U88"/>
      <c r="V88"/>
      <c r="W88"/>
      <c r="X88"/>
      <c r="Y88"/>
      <c r="Z88"/>
      <c r="AA88"/>
    </row>
    <row r="89" spans="2:27" ht="12.75">
      <c r="B89" s="43"/>
      <c r="C89" s="43"/>
      <c r="D89" s="65"/>
      <c r="E89" s="65"/>
      <c r="F89" s="43"/>
      <c r="G89" s="63"/>
      <c r="U89"/>
      <c r="V89"/>
      <c r="W89"/>
      <c r="X89"/>
      <c r="Y89"/>
      <c r="Z89"/>
      <c r="AA89"/>
    </row>
    <row r="90" spans="2:27" ht="12.75">
      <c r="B90" s="43"/>
      <c r="C90" s="43"/>
      <c r="D90" s="65"/>
      <c r="E90" s="65"/>
      <c r="F90" s="43"/>
      <c r="G90" s="63"/>
      <c r="U90"/>
      <c r="V90"/>
      <c r="W90"/>
      <c r="X90"/>
      <c r="Y90"/>
      <c r="Z90"/>
      <c r="AA90"/>
    </row>
    <row r="91" spans="2:27" ht="12.75">
      <c r="B91" s="43"/>
      <c r="C91" s="43"/>
      <c r="D91" s="65"/>
      <c r="E91" s="65"/>
      <c r="F91" s="43"/>
      <c r="G91" s="63"/>
      <c r="U91"/>
      <c r="V91"/>
      <c r="W91"/>
      <c r="X91"/>
      <c r="Y91"/>
      <c r="Z91"/>
      <c r="AA91"/>
    </row>
    <row r="92" spans="2:27" ht="12.75">
      <c r="B92" s="43"/>
      <c r="C92" s="43"/>
      <c r="D92" s="65"/>
      <c r="E92" s="65"/>
      <c r="F92" s="43"/>
      <c r="G92" s="63"/>
      <c r="U92"/>
      <c r="V92"/>
      <c r="W92"/>
      <c r="X92"/>
      <c r="Y92"/>
      <c r="Z92"/>
      <c r="AA92"/>
    </row>
    <row r="93" spans="2:27" ht="12.75">
      <c r="B93" s="43"/>
      <c r="C93" s="43"/>
      <c r="D93" s="65"/>
      <c r="E93" s="65"/>
      <c r="F93" s="43"/>
      <c r="G93" s="63"/>
      <c r="U93"/>
      <c r="V93"/>
      <c r="W93"/>
      <c r="X93"/>
      <c r="Y93"/>
      <c r="Z93"/>
      <c r="AA93"/>
    </row>
    <row r="94" spans="2:27" ht="12.75">
      <c r="B94" s="43"/>
      <c r="C94" s="43"/>
      <c r="D94" s="65"/>
      <c r="E94" s="65"/>
      <c r="F94" s="43"/>
      <c r="G94" s="63"/>
      <c r="U94"/>
      <c r="V94"/>
      <c r="W94"/>
      <c r="X94"/>
      <c r="Y94"/>
      <c r="Z94"/>
      <c r="AA94"/>
    </row>
    <row r="95" spans="2:27" ht="12.75">
      <c r="B95" s="43"/>
      <c r="C95" s="43"/>
      <c r="D95" s="65"/>
      <c r="E95" s="65"/>
      <c r="F95" s="43"/>
      <c r="G95" s="63"/>
      <c r="U95"/>
      <c r="V95"/>
      <c r="W95"/>
      <c r="X95"/>
      <c r="Y95"/>
      <c r="Z95"/>
      <c r="AA95"/>
    </row>
    <row r="96" spans="2:27" ht="12.75">
      <c r="B96" s="43"/>
      <c r="C96" s="43"/>
      <c r="D96" s="65"/>
      <c r="E96" s="65"/>
      <c r="F96" s="43"/>
      <c r="G96" s="63"/>
      <c r="U96"/>
      <c r="V96"/>
      <c r="W96"/>
      <c r="X96"/>
      <c r="Y96"/>
      <c r="Z96"/>
      <c r="AA96"/>
    </row>
    <row r="97" spans="2:27" ht="12.75">
      <c r="B97" s="43"/>
      <c r="C97" s="43"/>
      <c r="D97" s="65"/>
      <c r="E97" s="65"/>
      <c r="F97" s="43"/>
      <c r="G97" s="63"/>
      <c r="U97"/>
      <c r="V97"/>
      <c r="W97"/>
      <c r="X97"/>
      <c r="Y97"/>
      <c r="Z97"/>
      <c r="AA97"/>
    </row>
    <row r="98" spans="2:27" ht="12.75">
      <c r="B98" s="43"/>
      <c r="C98" s="43"/>
      <c r="D98" s="65"/>
      <c r="E98" s="65"/>
      <c r="F98" s="43"/>
      <c r="G98" s="63"/>
      <c r="U98"/>
      <c r="V98"/>
      <c r="W98"/>
      <c r="X98"/>
      <c r="Y98"/>
      <c r="Z98"/>
      <c r="AA98"/>
    </row>
    <row r="99" spans="2:27" ht="12.75">
      <c r="B99" s="43"/>
      <c r="C99" s="43"/>
      <c r="D99" s="65"/>
      <c r="E99" s="65"/>
      <c r="F99" s="43"/>
      <c r="G99" s="63"/>
      <c r="U99"/>
      <c r="V99"/>
      <c r="W99"/>
      <c r="X99"/>
      <c r="Y99"/>
      <c r="Z99"/>
      <c r="AA99"/>
    </row>
    <row r="100" spans="2:27" ht="12.75">
      <c r="B100" s="43"/>
      <c r="C100" s="43"/>
      <c r="D100" s="65"/>
      <c r="E100" s="65"/>
      <c r="F100" s="43"/>
      <c r="G100" s="63"/>
      <c r="U100"/>
      <c r="V100"/>
      <c r="W100"/>
      <c r="X100"/>
      <c r="Y100"/>
      <c r="Z100"/>
      <c r="AA100"/>
    </row>
    <row r="101" spans="2:27" ht="12.75">
      <c r="B101" s="43"/>
      <c r="C101" s="43"/>
      <c r="D101" s="65"/>
      <c r="E101" s="65"/>
      <c r="F101" s="43"/>
      <c r="G101" s="63"/>
      <c r="U101"/>
      <c r="V101"/>
      <c r="W101"/>
      <c r="X101"/>
      <c r="Y101"/>
      <c r="Z101"/>
      <c r="AA101"/>
    </row>
    <row r="102" spans="2:27" ht="12.75">
      <c r="B102" s="43"/>
      <c r="C102" s="43"/>
      <c r="D102" s="65"/>
      <c r="E102" s="65"/>
      <c r="F102" s="43"/>
      <c r="G102" s="63"/>
      <c r="U102"/>
      <c r="V102"/>
      <c r="W102"/>
      <c r="X102"/>
      <c r="Y102"/>
      <c r="Z102"/>
      <c r="AA102"/>
    </row>
    <row r="103" spans="2:27" ht="12.75">
      <c r="B103" s="43"/>
      <c r="C103" s="43"/>
      <c r="D103" s="65"/>
      <c r="E103" s="65"/>
      <c r="F103" s="43"/>
      <c r="G103" s="63"/>
      <c r="U103"/>
      <c r="V103"/>
      <c r="W103"/>
      <c r="X103"/>
      <c r="Y103"/>
      <c r="Z103"/>
      <c r="AA103"/>
    </row>
    <row r="104" spans="2:27" ht="12.75">
      <c r="B104" s="43"/>
      <c r="C104" s="43"/>
      <c r="D104" s="65"/>
      <c r="E104" s="65"/>
      <c r="F104" s="43"/>
      <c r="G104" s="63"/>
      <c r="U104"/>
      <c r="V104"/>
      <c r="W104"/>
      <c r="X104"/>
      <c r="Y104"/>
      <c r="Z104"/>
      <c r="AA104"/>
    </row>
    <row r="105" spans="2:27" ht="12.75">
      <c r="B105" s="43"/>
      <c r="C105" s="43"/>
      <c r="D105" s="65"/>
      <c r="E105" s="65"/>
      <c r="F105" s="43"/>
      <c r="G105" s="63"/>
      <c r="U105"/>
      <c r="V105"/>
      <c r="W105"/>
      <c r="X105"/>
      <c r="Y105"/>
      <c r="Z105"/>
      <c r="AA105"/>
    </row>
    <row r="106" spans="2:27" ht="12.75">
      <c r="B106" s="43"/>
      <c r="C106" s="43"/>
      <c r="D106" s="65"/>
      <c r="E106" s="65"/>
      <c r="F106" s="43"/>
      <c r="G106" s="63"/>
      <c r="U106"/>
      <c r="V106"/>
      <c r="W106"/>
      <c r="X106"/>
      <c r="Y106"/>
      <c r="Z106"/>
      <c r="AA106"/>
    </row>
    <row r="107" spans="2:27" ht="12.75">
      <c r="B107" s="43"/>
      <c r="C107" s="43"/>
      <c r="D107" s="65"/>
      <c r="E107" s="65"/>
      <c r="F107" s="43"/>
      <c r="G107" s="63"/>
      <c r="U107"/>
      <c r="V107"/>
      <c r="W107"/>
      <c r="X107"/>
      <c r="Y107"/>
      <c r="Z107"/>
      <c r="AA107"/>
    </row>
    <row r="108" spans="2:27" ht="12.75">
      <c r="B108" s="43"/>
      <c r="C108" s="43"/>
      <c r="D108" s="65"/>
      <c r="E108" s="65"/>
      <c r="F108" s="43"/>
      <c r="G108" s="63"/>
      <c r="U108"/>
      <c r="V108"/>
      <c r="W108"/>
      <c r="X108"/>
      <c r="Y108"/>
      <c r="Z108"/>
      <c r="AA108"/>
    </row>
    <row r="109" spans="2:27" ht="12.75">
      <c r="B109" s="43"/>
      <c r="C109" s="43"/>
      <c r="D109" s="65"/>
      <c r="E109" s="65"/>
      <c r="F109" s="43"/>
      <c r="G109" s="63"/>
      <c r="U109"/>
      <c r="V109"/>
      <c r="W109"/>
      <c r="X109"/>
      <c r="Y109"/>
      <c r="Z109"/>
      <c r="AA109"/>
    </row>
    <row r="110" spans="2:27" ht="12.75">
      <c r="B110" s="43"/>
      <c r="C110" s="43"/>
      <c r="D110" s="65"/>
      <c r="E110" s="65"/>
      <c r="F110" s="43"/>
      <c r="G110" s="63"/>
      <c r="U110"/>
      <c r="V110"/>
      <c r="W110"/>
      <c r="X110"/>
      <c r="Y110"/>
      <c r="Z110"/>
      <c r="AA110"/>
    </row>
    <row r="111" spans="2:27" ht="12.75">
      <c r="B111" s="43"/>
      <c r="C111" s="43"/>
      <c r="D111" s="65"/>
      <c r="E111" s="65"/>
      <c r="F111" s="43"/>
      <c r="G111" s="63"/>
      <c r="U111"/>
      <c r="V111"/>
      <c r="W111"/>
      <c r="X111"/>
      <c r="Y111"/>
      <c r="Z111"/>
      <c r="AA111"/>
    </row>
    <row r="112" spans="2:27" ht="12.75">
      <c r="B112" s="43"/>
      <c r="C112" s="43"/>
      <c r="D112" s="65"/>
      <c r="E112" s="65"/>
      <c r="F112" s="43"/>
      <c r="G112" s="63"/>
      <c r="U112"/>
      <c r="V112"/>
      <c r="W112"/>
      <c r="X112"/>
      <c r="Y112"/>
      <c r="Z112"/>
      <c r="AA112"/>
    </row>
    <row r="113" spans="2:27" ht="12.75">
      <c r="B113" s="43"/>
      <c r="C113" s="43"/>
      <c r="D113" s="65"/>
      <c r="E113" s="65"/>
      <c r="F113" s="43"/>
      <c r="G113" s="63"/>
      <c r="U113"/>
      <c r="V113"/>
      <c r="W113"/>
      <c r="X113"/>
      <c r="Y113"/>
      <c r="Z113"/>
      <c r="AA113"/>
    </row>
    <row r="114" spans="2:27" ht="12.75">
      <c r="B114" s="43"/>
      <c r="C114" s="43"/>
      <c r="D114" s="65"/>
      <c r="E114" s="65"/>
      <c r="F114" s="43"/>
      <c r="G114" s="63"/>
      <c r="U114"/>
      <c r="V114"/>
      <c r="W114"/>
      <c r="X114"/>
      <c r="Y114"/>
      <c r="Z114"/>
      <c r="AA114"/>
    </row>
    <row r="115" spans="2:27" ht="12.75">
      <c r="B115" s="43"/>
      <c r="C115" s="43"/>
      <c r="D115" s="65"/>
      <c r="E115" s="65"/>
      <c r="F115" s="43"/>
      <c r="G115" s="63"/>
      <c r="U115"/>
      <c r="V115"/>
      <c r="W115"/>
      <c r="X115"/>
      <c r="Y115"/>
      <c r="Z115"/>
      <c r="AA115"/>
    </row>
    <row r="116" spans="2:27" ht="12.75">
      <c r="B116" s="43"/>
      <c r="C116" s="43"/>
      <c r="D116" s="65"/>
      <c r="E116" s="65"/>
      <c r="F116" s="43"/>
      <c r="G116" s="63"/>
      <c r="U116"/>
      <c r="V116"/>
      <c r="W116"/>
      <c r="X116"/>
      <c r="Y116"/>
      <c r="Z116"/>
      <c r="AA116"/>
    </row>
    <row r="117" spans="2:27" ht="12.75">
      <c r="B117" s="43"/>
      <c r="C117" s="43"/>
      <c r="D117" s="65"/>
      <c r="E117" s="65"/>
      <c r="F117" s="43"/>
      <c r="G117" s="63"/>
      <c r="U117"/>
      <c r="V117"/>
      <c r="W117"/>
      <c r="X117"/>
      <c r="Y117"/>
      <c r="Z117"/>
      <c r="AA117"/>
    </row>
    <row r="118" spans="2:27" ht="12.75">
      <c r="B118" s="43"/>
      <c r="C118" s="43"/>
      <c r="D118" s="65"/>
      <c r="E118" s="65"/>
      <c r="F118" s="43"/>
      <c r="G118" s="63"/>
      <c r="U118"/>
      <c r="V118"/>
      <c r="W118"/>
      <c r="X118"/>
      <c r="Y118"/>
      <c r="Z118"/>
      <c r="AA118"/>
    </row>
    <row r="119" spans="2:27" ht="12.75">
      <c r="B119" s="43"/>
      <c r="C119" s="43"/>
      <c r="D119" s="65"/>
      <c r="E119" s="65"/>
      <c r="F119" s="43"/>
      <c r="G119" s="63"/>
      <c r="U119"/>
      <c r="V119"/>
      <c r="W119"/>
      <c r="X119"/>
      <c r="Y119"/>
      <c r="Z119"/>
      <c r="AA119"/>
    </row>
    <row r="120" spans="2:27" ht="12.75">
      <c r="B120" s="43"/>
      <c r="C120" s="43"/>
      <c r="D120" s="65"/>
      <c r="E120" s="65"/>
      <c r="F120" s="43"/>
      <c r="G120" s="63"/>
      <c r="U120"/>
      <c r="V120"/>
      <c r="W120"/>
      <c r="X120"/>
      <c r="Y120"/>
      <c r="Z120"/>
      <c r="AA120"/>
    </row>
    <row r="121" spans="2:27" ht="12.75">
      <c r="B121" s="43"/>
      <c r="C121" s="43"/>
      <c r="D121" s="65"/>
      <c r="E121" s="65"/>
      <c r="F121" s="43"/>
      <c r="G121" s="63"/>
      <c r="U121"/>
      <c r="V121"/>
      <c r="W121"/>
      <c r="X121"/>
      <c r="Y121"/>
      <c r="Z121"/>
      <c r="AA121"/>
    </row>
    <row r="122" spans="2:27" ht="12.75">
      <c r="B122" s="43"/>
      <c r="C122" s="43"/>
      <c r="D122" s="65"/>
      <c r="E122" s="65"/>
      <c r="F122" s="43"/>
      <c r="G122" s="63"/>
      <c r="U122"/>
      <c r="V122"/>
      <c r="W122"/>
      <c r="X122"/>
      <c r="Y122"/>
      <c r="Z122"/>
      <c r="AA122"/>
    </row>
    <row r="123" spans="2:27" ht="12.75">
      <c r="B123" s="43"/>
      <c r="C123" s="43"/>
      <c r="D123" s="65"/>
      <c r="E123" s="65"/>
      <c r="F123" s="43"/>
      <c r="G123" s="63"/>
      <c r="U123"/>
      <c r="V123"/>
      <c r="W123"/>
      <c r="X123"/>
      <c r="Y123"/>
      <c r="Z123"/>
      <c r="AA123"/>
    </row>
    <row r="124" spans="2:27" ht="12.75">
      <c r="B124" s="43"/>
      <c r="C124" s="43"/>
      <c r="D124" s="65"/>
      <c r="E124" s="65"/>
      <c r="F124" s="43"/>
      <c r="G124" s="63"/>
      <c r="U124"/>
      <c r="V124"/>
      <c r="W124"/>
      <c r="X124"/>
      <c r="Y124"/>
      <c r="Z124"/>
      <c r="AA124"/>
    </row>
    <row r="125" spans="2:27" ht="12.75">
      <c r="B125" s="43"/>
      <c r="C125" s="43"/>
      <c r="D125" s="65"/>
      <c r="E125" s="65"/>
      <c r="F125" s="43"/>
      <c r="G125" s="63"/>
      <c r="U125"/>
      <c r="V125"/>
      <c r="W125"/>
      <c r="X125"/>
      <c r="Y125"/>
      <c r="Z125"/>
      <c r="AA125"/>
    </row>
    <row r="126" spans="2:27" ht="12.75">
      <c r="B126" s="43"/>
      <c r="C126" s="43"/>
      <c r="D126" s="65"/>
      <c r="E126" s="65"/>
      <c r="F126" s="43"/>
      <c r="G126" s="63"/>
      <c r="U126"/>
      <c r="V126"/>
      <c r="W126"/>
      <c r="X126"/>
      <c r="Y126"/>
      <c r="Z126"/>
      <c r="AA126"/>
    </row>
    <row r="127" spans="2:27" ht="12.75">
      <c r="B127" s="43"/>
      <c r="C127" s="43"/>
      <c r="D127" s="65"/>
      <c r="E127" s="65"/>
      <c r="F127" s="43"/>
      <c r="G127" s="63"/>
      <c r="U127"/>
      <c r="V127"/>
      <c r="W127"/>
      <c r="X127"/>
      <c r="Y127"/>
      <c r="Z127"/>
      <c r="AA127"/>
    </row>
    <row r="128" spans="2:27" ht="12.75">
      <c r="B128" s="43"/>
      <c r="C128" s="43"/>
      <c r="D128" s="65"/>
      <c r="E128" s="65"/>
      <c r="F128" s="43"/>
      <c r="G128" s="63"/>
      <c r="U128"/>
      <c r="V128"/>
      <c r="W128"/>
      <c r="X128"/>
      <c r="Y128"/>
      <c r="Z128"/>
      <c r="AA128"/>
    </row>
    <row r="129" spans="21:27" ht="12.75">
      <c r="U129"/>
      <c r="V129"/>
      <c r="W129"/>
      <c r="X129"/>
      <c r="Y129"/>
      <c r="Z129"/>
      <c r="AA129"/>
    </row>
    <row r="130" spans="21:27" ht="12.75">
      <c r="U130"/>
      <c r="V130"/>
      <c r="W130"/>
      <c r="X130"/>
      <c r="Y130"/>
      <c r="Z130"/>
      <c r="AA130"/>
    </row>
    <row r="131" spans="21:27" ht="12.75">
      <c r="U131"/>
      <c r="V131"/>
      <c r="W131"/>
      <c r="X131"/>
      <c r="Y131"/>
      <c r="Z131"/>
      <c r="AA131"/>
    </row>
    <row r="132" spans="21:27" ht="12.75">
      <c r="U132"/>
      <c r="V132"/>
      <c r="W132"/>
      <c r="X132"/>
      <c r="Y132"/>
      <c r="Z132"/>
      <c r="AA132"/>
    </row>
    <row r="133" spans="21:27" ht="12.75">
      <c r="U133"/>
      <c r="V133"/>
      <c r="W133"/>
      <c r="X133"/>
      <c r="Y133"/>
      <c r="Z133"/>
      <c r="AA133"/>
    </row>
    <row r="134" spans="21:27" ht="12.75">
      <c r="U134"/>
      <c r="V134"/>
      <c r="W134"/>
      <c r="X134"/>
      <c r="Y134"/>
      <c r="Z134"/>
      <c r="AA134"/>
    </row>
    <row r="135" spans="21:27" ht="12.75">
      <c r="U135"/>
      <c r="V135"/>
      <c r="W135"/>
      <c r="X135"/>
      <c r="Y135"/>
      <c r="Z135"/>
      <c r="AA135"/>
    </row>
    <row r="136" spans="21:27" ht="12.75">
      <c r="U136"/>
      <c r="V136"/>
      <c r="W136"/>
      <c r="X136"/>
      <c r="Y136"/>
      <c r="Z136"/>
      <c r="AA136"/>
    </row>
    <row r="137" spans="21:27" ht="12.75">
      <c r="U137"/>
      <c r="V137"/>
      <c r="W137"/>
      <c r="X137"/>
      <c r="Y137"/>
      <c r="Z137"/>
      <c r="AA137"/>
    </row>
    <row r="138" spans="21:27" ht="12.75">
      <c r="U138"/>
      <c r="V138"/>
      <c r="W138"/>
      <c r="X138"/>
      <c r="Y138"/>
      <c r="Z138"/>
      <c r="AA138"/>
    </row>
    <row r="139" spans="21:27" ht="12.75">
      <c r="U139"/>
      <c r="V139"/>
      <c r="W139"/>
      <c r="X139"/>
      <c r="Y139"/>
      <c r="Z139"/>
      <c r="AA139"/>
    </row>
    <row r="140" spans="21:27" ht="12.75">
      <c r="U140"/>
      <c r="V140"/>
      <c r="W140"/>
      <c r="X140"/>
      <c r="Y140"/>
      <c r="Z140"/>
      <c r="AA140"/>
    </row>
    <row r="141" spans="21:27" ht="12.75">
      <c r="U141"/>
      <c r="V141"/>
      <c r="W141"/>
      <c r="X141"/>
      <c r="Y141"/>
      <c r="Z141"/>
      <c r="AA141"/>
    </row>
    <row r="142" spans="21:27" ht="12.75">
      <c r="U142"/>
      <c r="V142"/>
      <c r="W142"/>
      <c r="X142"/>
      <c r="Y142"/>
      <c r="Z142"/>
      <c r="AA142"/>
    </row>
    <row r="143" spans="4:27" ht="12.75">
      <c r="D143"/>
      <c r="E143"/>
      <c r="U143"/>
      <c r="V143"/>
      <c r="W143"/>
      <c r="X143"/>
      <c r="Y143"/>
      <c r="Z143"/>
      <c r="AA143"/>
    </row>
    <row r="144" spans="4:27" ht="12.75">
      <c r="D144"/>
      <c r="E144"/>
      <c r="U144"/>
      <c r="V144"/>
      <c r="W144"/>
      <c r="X144"/>
      <c r="Y144"/>
      <c r="Z144"/>
      <c r="AA144"/>
    </row>
    <row r="145" spans="4:27" ht="12.75">
      <c r="D145"/>
      <c r="E145"/>
      <c r="U145"/>
      <c r="V145"/>
      <c r="W145"/>
      <c r="X145"/>
      <c r="Y145"/>
      <c r="Z145"/>
      <c r="AA145"/>
    </row>
    <row r="146" spans="4:27" ht="12.75">
      <c r="D146"/>
      <c r="E146"/>
      <c r="U146"/>
      <c r="V146"/>
      <c r="W146"/>
      <c r="X146"/>
      <c r="Y146"/>
      <c r="Z146"/>
      <c r="AA146"/>
    </row>
    <row r="147" spans="4:27" ht="12.75">
      <c r="D147"/>
      <c r="E147"/>
      <c r="U147"/>
      <c r="V147"/>
      <c r="W147"/>
      <c r="X147"/>
      <c r="Y147"/>
      <c r="Z147"/>
      <c r="AA147"/>
    </row>
    <row r="148" spans="4:27" ht="12.75">
      <c r="D148"/>
      <c r="E148"/>
      <c r="U148"/>
      <c r="V148"/>
      <c r="W148"/>
      <c r="X148"/>
      <c r="Y148"/>
      <c r="Z148"/>
      <c r="AA148"/>
    </row>
    <row r="149" spans="4:27" ht="12.75">
      <c r="D149"/>
      <c r="E149"/>
      <c r="U149"/>
      <c r="V149"/>
      <c r="W149"/>
      <c r="X149"/>
      <c r="Y149"/>
      <c r="Z149"/>
      <c r="AA149"/>
    </row>
    <row r="150" spans="4:27" ht="12.75">
      <c r="D150"/>
      <c r="E150"/>
      <c r="U150"/>
      <c r="V150"/>
      <c r="W150"/>
      <c r="X150"/>
      <c r="Y150"/>
      <c r="Z150"/>
      <c r="AA150"/>
    </row>
    <row r="151" spans="4:27" ht="12.75">
      <c r="D151"/>
      <c r="E151"/>
      <c r="U151"/>
      <c r="V151"/>
      <c r="W151"/>
      <c r="X151"/>
      <c r="Y151"/>
      <c r="Z151"/>
      <c r="AA151"/>
    </row>
    <row r="152" spans="4:27" ht="12.75">
      <c r="D152"/>
      <c r="E152"/>
      <c r="U152"/>
      <c r="V152"/>
      <c r="W152"/>
      <c r="X152"/>
      <c r="Y152"/>
      <c r="Z152"/>
      <c r="AA152"/>
    </row>
    <row r="153" spans="4:27" ht="12.75">
      <c r="D153"/>
      <c r="E153"/>
      <c r="U153"/>
      <c r="V153"/>
      <c r="W153"/>
      <c r="X153"/>
      <c r="Y153"/>
      <c r="Z153"/>
      <c r="AA153"/>
    </row>
    <row r="154" spans="4:27" ht="12.75">
      <c r="D154"/>
      <c r="E154"/>
      <c r="U154"/>
      <c r="V154"/>
      <c r="W154"/>
      <c r="X154"/>
      <c r="Y154"/>
      <c r="Z154"/>
      <c r="AA154"/>
    </row>
    <row r="155" spans="4:27" ht="12.75">
      <c r="D155"/>
      <c r="E155"/>
      <c r="U155"/>
      <c r="V155"/>
      <c r="W155"/>
      <c r="X155"/>
      <c r="Y155"/>
      <c r="Z155"/>
      <c r="AA155"/>
    </row>
    <row r="156" spans="4:27" ht="12.75">
      <c r="D156"/>
      <c r="E156"/>
      <c r="U156"/>
      <c r="V156"/>
      <c r="W156"/>
      <c r="X156"/>
      <c r="Y156"/>
      <c r="Z156"/>
      <c r="AA156"/>
    </row>
    <row r="157" spans="4:27" ht="12.75">
      <c r="D157"/>
      <c r="E157"/>
      <c r="U157"/>
      <c r="V157"/>
      <c r="W157"/>
      <c r="X157"/>
      <c r="Y157"/>
      <c r="Z157"/>
      <c r="AA157"/>
    </row>
    <row r="158" spans="4:27" ht="12.75">
      <c r="D158"/>
      <c r="E158"/>
      <c r="U158"/>
      <c r="V158"/>
      <c r="W158"/>
      <c r="X158"/>
      <c r="Y158"/>
      <c r="Z158"/>
      <c r="AA158"/>
    </row>
    <row r="159" spans="4:27" ht="12.75">
      <c r="D159"/>
      <c r="E159"/>
      <c r="U159"/>
      <c r="V159"/>
      <c r="W159"/>
      <c r="X159"/>
      <c r="Y159"/>
      <c r="Z159"/>
      <c r="AA159"/>
    </row>
    <row r="160" spans="4:27" ht="12.75">
      <c r="D160"/>
      <c r="E160"/>
      <c r="U160"/>
      <c r="V160"/>
      <c r="W160"/>
      <c r="X160"/>
      <c r="Y160"/>
      <c r="Z160"/>
      <c r="AA160"/>
    </row>
    <row r="161" spans="4:27" ht="12.75">
      <c r="D161"/>
      <c r="E161"/>
      <c r="U161"/>
      <c r="V161"/>
      <c r="W161"/>
      <c r="X161"/>
      <c r="Y161"/>
      <c r="Z161"/>
      <c r="AA161"/>
    </row>
    <row r="162" spans="4:27" ht="12.75">
      <c r="D162"/>
      <c r="E162"/>
      <c r="U162"/>
      <c r="V162"/>
      <c r="W162"/>
      <c r="X162"/>
      <c r="Y162"/>
      <c r="Z162"/>
      <c r="AA162"/>
    </row>
    <row r="163" spans="4:27" ht="12.75">
      <c r="D163"/>
      <c r="E163"/>
      <c r="U163"/>
      <c r="V163"/>
      <c r="W163"/>
      <c r="X163"/>
      <c r="Y163"/>
      <c r="Z163"/>
      <c r="AA163"/>
    </row>
    <row r="164" spans="4:27" ht="12.75">
      <c r="D164"/>
      <c r="E164"/>
      <c r="U164"/>
      <c r="V164"/>
      <c r="W164"/>
      <c r="X164"/>
      <c r="Y164"/>
      <c r="Z164"/>
      <c r="AA164"/>
    </row>
    <row r="165" spans="4:27" ht="12.75">
      <c r="D165"/>
      <c r="E165"/>
      <c r="U165"/>
      <c r="V165"/>
      <c r="W165"/>
      <c r="X165"/>
      <c r="Y165"/>
      <c r="Z165"/>
      <c r="AA165"/>
    </row>
    <row r="166" spans="4:27" ht="12.75">
      <c r="D166"/>
      <c r="E166"/>
      <c r="U166"/>
      <c r="V166"/>
      <c r="W166"/>
      <c r="X166"/>
      <c r="Y166"/>
      <c r="Z166"/>
      <c r="AA166"/>
    </row>
    <row r="167" spans="4:27" ht="12.75">
      <c r="D167"/>
      <c r="E167"/>
      <c r="U167"/>
      <c r="V167"/>
      <c r="W167"/>
      <c r="X167"/>
      <c r="Y167"/>
      <c r="Z167"/>
      <c r="AA167"/>
    </row>
    <row r="168" spans="4:27" ht="12.75">
      <c r="D168"/>
      <c r="E168"/>
      <c r="U168"/>
      <c r="V168"/>
      <c r="W168"/>
      <c r="X168"/>
      <c r="Y168"/>
      <c r="Z168"/>
      <c r="AA168"/>
    </row>
    <row r="169" spans="4:27" ht="12.75">
      <c r="D169"/>
      <c r="E169"/>
      <c r="U169"/>
      <c r="V169"/>
      <c r="W169"/>
      <c r="X169"/>
      <c r="Y169"/>
      <c r="Z169"/>
      <c r="AA169"/>
    </row>
    <row r="170" spans="4:27" ht="12.75">
      <c r="D170"/>
      <c r="E170"/>
      <c r="U170"/>
      <c r="V170"/>
      <c r="W170"/>
      <c r="X170"/>
      <c r="Y170"/>
      <c r="Z170"/>
      <c r="AA170"/>
    </row>
    <row r="171" spans="4:27" ht="12.75">
      <c r="D171"/>
      <c r="E171"/>
      <c r="U171"/>
      <c r="V171"/>
      <c r="W171"/>
      <c r="X171"/>
      <c r="Y171"/>
      <c r="Z171"/>
      <c r="AA171"/>
    </row>
    <row r="172" spans="4:27" ht="12.75">
      <c r="D172"/>
      <c r="E172"/>
      <c r="U172"/>
      <c r="V172"/>
      <c r="W172"/>
      <c r="X172"/>
      <c r="Y172"/>
      <c r="Z172"/>
      <c r="AA172"/>
    </row>
    <row r="173" spans="4:27" ht="12.75">
      <c r="D173"/>
      <c r="E173"/>
      <c r="U173"/>
      <c r="V173"/>
      <c r="W173"/>
      <c r="X173"/>
      <c r="Y173"/>
      <c r="Z173"/>
      <c r="AA173"/>
    </row>
    <row r="174" spans="4:27" ht="12.75">
      <c r="D174"/>
      <c r="E174"/>
      <c r="U174"/>
      <c r="V174"/>
      <c r="W174"/>
      <c r="X174"/>
      <c r="Y174"/>
      <c r="Z174"/>
      <c r="AA174"/>
    </row>
    <row r="175" spans="4:27" ht="12.75">
      <c r="D175"/>
      <c r="E175"/>
      <c r="U175"/>
      <c r="V175"/>
      <c r="W175"/>
      <c r="X175"/>
      <c r="Y175"/>
      <c r="Z175"/>
      <c r="AA175"/>
    </row>
    <row r="176" spans="4:27" ht="12.75">
      <c r="D176"/>
      <c r="E176"/>
      <c r="U176"/>
      <c r="V176"/>
      <c r="W176"/>
      <c r="X176"/>
      <c r="Y176"/>
      <c r="Z176"/>
      <c r="AA176"/>
    </row>
    <row r="177" spans="4:27" ht="12.75">
      <c r="D177"/>
      <c r="E177"/>
      <c r="U177"/>
      <c r="V177"/>
      <c r="W177"/>
      <c r="X177"/>
      <c r="Y177"/>
      <c r="Z177"/>
      <c r="AA177"/>
    </row>
    <row r="178" spans="4:27" ht="12.75">
      <c r="D178"/>
      <c r="E178"/>
      <c r="U178"/>
      <c r="V178"/>
      <c r="W178"/>
      <c r="X178"/>
      <c r="Y178"/>
      <c r="Z178"/>
      <c r="AA178"/>
    </row>
    <row r="179" spans="4:27" ht="12.75">
      <c r="D179"/>
      <c r="E179"/>
      <c r="U179"/>
      <c r="V179"/>
      <c r="W179"/>
      <c r="X179"/>
      <c r="Y179"/>
      <c r="Z179"/>
      <c r="AA179"/>
    </row>
    <row r="180" spans="4:27" ht="12.75">
      <c r="D180"/>
      <c r="E180"/>
      <c r="U180"/>
      <c r="V180"/>
      <c r="W180"/>
      <c r="X180"/>
      <c r="Y180"/>
      <c r="Z180"/>
      <c r="AA180"/>
    </row>
    <row r="181" spans="4:27" ht="12.75">
      <c r="D181"/>
      <c r="E181"/>
      <c r="U181"/>
      <c r="V181"/>
      <c r="W181"/>
      <c r="X181"/>
      <c r="Y181"/>
      <c r="Z181"/>
      <c r="AA181"/>
    </row>
    <row r="182" spans="4:27" ht="12.75">
      <c r="D182"/>
      <c r="E182"/>
      <c r="U182"/>
      <c r="V182"/>
      <c r="W182"/>
      <c r="X182"/>
      <c r="Y182"/>
      <c r="Z182"/>
      <c r="AA182"/>
    </row>
    <row r="183" spans="4:27" ht="12.75">
      <c r="D183"/>
      <c r="E183"/>
      <c r="U183"/>
      <c r="V183"/>
      <c r="W183"/>
      <c r="X183"/>
      <c r="Y183"/>
      <c r="Z183"/>
      <c r="AA183"/>
    </row>
    <row r="184" spans="4:27" ht="12.75">
      <c r="D184"/>
      <c r="E184"/>
      <c r="U184"/>
      <c r="V184"/>
      <c r="W184"/>
      <c r="X184"/>
      <c r="Y184"/>
      <c r="Z184"/>
      <c r="AA184"/>
    </row>
    <row r="185" spans="4:27" ht="12.75">
      <c r="D185"/>
      <c r="E185"/>
      <c r="U185"/>
      <c r="V185"/>
      <c r="W185"/>
      <c r="X185"/>
      <c r="Y185"/>
      <c r="Z185"/>
      <c r="AA185"/>
    </row>
    <row r="186" spans="4:27" ht="12.75">
      <c r="D186"/>
      <c r="E186"/>
      <c r="U186"/>
      <c r="V186"/>
      <c r="W186"/>
      <c r="X186"/>
      <c r="Y186"/>
      <c r="Z186"/>
      <c r="AA186"/>
    </row>
    <row r="187" spans="4:27" ht="12.75">
      <c r="D187"/>
      <c r="E187"/>
      <c r="U187"/>
      <c r="V187"/>
      <c r="W187"/>
      <c r="X187"/>
      <c r="Y187"/>
      <c r="Z187"/>
      <c r="AA187"/>
    </row>
    <row r="188" spans="4:27" ht="12.75">
      <c r="D188"/>
      <c r="E188"/>
      <c r="U188"/>
      <c r="V188"/>
      <c r="W188"/>
      <c r="X188"/>
      <c r="Y188"/>
      <c r="Z188"/>
      <c r="AA188"/>
    </row>
    <row r="189" spans="4:27" ht="12.75">
      <c r="D189"/>
      <c r="E189"/>
      <c r="U189"/>
      <c r="V189"/>
      <c r="W189"/>
      <c r="X189"/>
      <c r="Y189"/>
      <c r="Z189"/>
      <c r="AA189"/>
    </row>
    <row r="190" spans="4:27" ht="12.75">
      <c r="D190"/>
      <c r="E190"/>
      <c r="U190"/>
      <c r="V190"/>
      <c r="W190"/>
      <c r="X190"/>
      <c r="Y190"/>
      <c r="Z190"/>
      <c r="AA190"/>
    </row>
    <row r="191" spans="4:27" ht="12.75">
      <c r="D191"/>
      <c r="E191"/>
      <c r="U191"/>
      <c r="V191"/>
      <c r="W191"/>
      <c r="X191"/>
      <c r="Y191"/>
      <c r="Z191"/>
      <c r="AA191"/>
    </row>
    <row r="192" spans="4:27" ht="12.75">
      <c r="D192"/>
      <c r="E192"/>
      <c r="U192"/>
      <c r="V192"/>
      <c r="W192"/>
      <c r="X192"/>
      <c r="Y192"/>
      <c r="Z192"/>
      <c r="AA192"/>
    </row>
    <row r="193" spans="4:27" ht="12.75">
      <c r="D193"/>
      <c r="E193"/>
      <c r="U193"/>
      <c r="V193"/>
      <c r="W193"/>
      <c r="X193"/>
      <c r="Y193"/>
      <c r="Z193"/>
      <c r="AA193"/>
    </row>
    <row r="194" spans="4:27" ht="12.75">
      <c r="D194"/>
      <c r="E194"/>
      <c r="U194"/>
      <c r="V194"/>
      <c r="W194"/>
      <c r="X194"/>
      <c r="Y194"/>
      <c r="Z194"/>
      <c r="AA194"/>
    </row>
    <row r="195" spans="4:27" ht="12.75">
      <c r="D195"/>
      <c r="E195"/>
      <c r="U195"/>
      <c r="V195"/>
      <c r="W195"/>
      <c r="X195"/>
      <c r="Y195"/>
      <c r="Z195"/>
      <c r="AA195"/>
    </row>
    <row r="196" spans="4:27" ht="12.75">
      <c r="D196"/>
      <c r="E196"/>
      <c r="U196"/>
      <c r="V196"/>
      <c r="W196"/>
      <c r="X196"/>
      <c r="Y196"/>
      <c r="Z196"/>
      <c r="AA196"/>
    </row>
    <row r="197" spans="4:27" ht="12.75">
      <c r="D197"/>
      <c r="E197"/>
      <c r="U197"/>
      <c r="V197"/>
      <c r="W197"/>
      <c r="X197"/>
      <c r="Y197"/>
      <c r="Z197"/>
      <c r="AA197"/>
    </row>
    <row r="198" spans="4:27" ht="12.75">
      <c r="D198"/>
      <c r="E198"/>
      <c r="U198"/>
      <c r="V198"/>
      <c r="W198"/>
      <c r="X198"/>
      <c r="Y198"/>
      <c r="Z198"/>
      <c r="AA198"/>
    </row>
    <row r="199" spans="4:27" ht="12.75">
      <c r="D199"/>
      <c r="E199"/>
      <c r="U199"/>
      <c r="V199"/>
      <c r="W199"/>
      <c r="X199"/>
      <c r="Y199"/>
      <c r="Z199"/>
      <c r="AA199"/>
    </row>
    <row r="200" spans="4:27" ht="12.75">
      <c r="D200"/>
      <c r="E200"/>
      <c r="U200"/>
      <c r="V200"/>
      <c r="W200"/>
      <c r="X200"/>
      <c r="Y200"/>
      <c r="Z200"/>
      <c r="AA200"/>
    </row>
    <row r="201" spans="4:27" ht="12.75">
      <c r="D201"/>
      <c r="E201"/>
      <c r="U201"/>
      <c r="V201"/>
      <c r="W201"/>
      <c r="X201"/>
      <c r="Y201"/>
      <c r="Z201"/>
      <c r="AA201"/>
    </row>
    <row r="202" spans="4:27" ht="12.75">
      <c r="D202"/>
      <c r="E202"/>
      <c r="U202"/>
      <c r="V202"/>
      <c r="W202"/>
      <c r="X202"/>
      <c r="Y202"/>
      <c r="Z202"/>
      <c r="AA202"/>
    </row>
    <row r="203" spans="4:27" ht="12.75">
      <c r="D203"/>
      <c r="E203"/>
      <c r="U203"/>
      <c r="V203"/>
      <c r="W203"/>
      <c r="X203"/>
      <c r="Y203"/>
      <c r="Z203"/>
      <c r="AA203"/>
    </row>
    <row r="204" spans="4:27" ht="12.75">
      <c r="D204"/>
      <c r="E204"/>
      <c r="U204"/>
      <c r="V204"/>
      <c r="W204"/>
      <c r="X204"/>
      <c r="Y204"/>
      <c r="Z204"/>
      <c r="AA204"/>
    </row>
    <row r="205" spans="4:27" ht="12.75">
      <c r="D205"/>
      <c r="E205"/>
      <c r="U205"/>
      <c r="V205"/>
      <c r="W205"/>
      <c r="X205"/>
      <c r="Y205"/>
      <c r="Z205"/>
      <c r="AA205"/>
    </row>
    <row r="206" spans="4:27" ht="12.75">
      <c r="D206"/>
      <c r="E206"/>
      <c r="U206"/>
      <c r="V206"/>
      <c r="W206"/>
      <c r="X206"/>
      <c r="Y206"/>
      <c r="Z206"/>
      <c r="AA206"/>
    </row>
    <row r="207" spans="4:27" ht="12.75">
      <c r="D207"/>
      <c r="E207"/>
      <c r="U207"/>
      <c r="V207"/>
      <c r="W207"/>
      <c r="X207"/>
      <c r="Y207"/>
      <c r="Z207"/>
      <c r="AA207"/>
    </row>
    <row r="208" spans="4:27" ht="12.75">
      <c r="D208"/>
      <c r="E208"/>
      <c r="U208"/>
      <c r="V208"/>
      <c r="W208"/>
      <c r="X208"/>
      <c r="Y208"/>
      <c r="Z208"/>
      <c r="AA208"/>
    </row>
    <row r="209" spans="4:27" ht="12.75">
      <c r="D209"/>
      <c r="E209"/>
      <c r="U209"/>
      <c r="V209"/>
      <c r="W209"/>
      <c r="X209"/>
      <c r="Y209"/>
      <c r="Z209"/>
      <c r="AA209"/>
    </row>
    <row r="210" spans="4:27" ht="12.75">
      <c r="D210"/>
      <c r="E210"/>
      <c r="U210"/>
      <c r="V210"/>
      <c r="W210"/>
      <c r="X210"/>
      <c r="Y210"/>
      <c r="Z210"/>
      <c r="AA210"/>
    </row>
    <row r="211" spans="4:27" ht="12.75">
      <c r="D211"/>
      <c r="E211"/>
      <c r="U211"/>
      <c r="V211"/>
      <c r="W211"/>
      <c r="X211"/>
      <c r="Y211"/>
      <c r="Z211"/>
      <c r="AA211"/>
    </row>
    <row r="212" spans="4:27" ht="12.75">
      <c r="D212"/>
      <c r="E212"/>
      <c r="U212"/>
      <c r="V212"/>
      <c r="W212"/>
      <c r="X212"/>
      <c r="Y212"/>
      <c r="Z212"/>
      <c r="AA212"/>
    </row>
    <row r="213" spans="4:27" ht="12.75">
      <c r="D213"/>
      <c r="E213"/>
      <c r="U213"/>
      <c r="V213"/>
      <c r="W213"/>
      <c r="X213"/>
      <c r="Y213"/>
      <c r="Z213"/>
      <c r="AA213"/>
    </row>
    <row r="214" spans="4:27" ht="12.75">
      <c r="D214"/>
      <c r="E214"/>
      <c r="U214"/>
      <c r="V214"/>
      <c r="W214"/>
      <c r="X214"/>
      <c r="Y214"/>
      <c r="Z214"/>
      <c r="AA214"/>
    </row>
    <row r="215" spans="4:27" ht="12.75">
      <c r="D215"/>
      <c r="E215"/>
      <c r="U215"/>
      <c r="V215"/>
      <c r="W215"/>
      <c r="X215"/>
      <c r="Y215"/>
      <c r="Z215"/>
      <c r="AA215"/>
    </row>
    <row r="216" spans="4:27" ht="12.75">
      <c r="D216"/>
      <c r="E216"/>
      <c r="U216"/>
      <c r="V216"/>
      <c r="W216"/>
      <c r="X216"/>
      <c r="Y216"/>
      <c r="Z216"/>
      <c r="AA216"/>
    </row>
    <row r="217" spans="4:27" ht="12.75">
      <c r="D217"/>
      <c r="E217"/>
      <c r="U217"/>
      <c r="V217"/>
      <c r="W217"/>
      <c r="X217"/>
      <c r="Y217"/>
      <c r="Z217"/>
      <c r="AA217"/>
    </row>
    <row r="218" spans="4:27" ht="12.75">
      <c r="D218"/>
      <c r="E218"/>
      <c r="U218"/>
      <c r="V218"/>
      <c r="W218"/>
      <c r="X218"/>
      <c r="Y218"/>
      <c r="Z218"/>
      <c r="AA218"/>
    </row>
    <row r="219" spans="4:27" ht="12.75">
      <c r="D219"/>
      <c r="E219"/>
      <c r="U219"/>
      <c r="V219"/>
      <c r="W219"/>
      <c r="X219"/>
      <c r="Y219"/>
      <c r="Z219"/>
      <c r="AA219"/>
    </row>
    <row r="220" spans="4:27" ht="12.75">
      <c r="D220"/>
      <c r="E220"/>
      <c r="U220"/>
      <c r="V220"/>
      <c r="W220"/>
      <c r="X220"/>
      <c r="Y220"/>
      <c r="Z220"/>
      <c r="AA220"/>
    </row>
    <row r="221" spans="4:27" ht="12.75">
      <c r="D221"/>
      <c r="E221"/>
      <c r="U221"/>
      <c r="V221"/>
      <c r="W221"/>
      <c r="X221"/>
      <c r="Y221"/>
      <c r="Z221"/>
      <c r="AA221"/>
    </row>
    <row r="222" spans="4:27" ht="12.75">
      <c r="D222"/>
      <c r="E222"/>
      <c r="U222"/>
      <c r="V222"/>
      <c r="W222"/>
      <c r="X222"/>
      <c r="Y222"/>
      <c r="Z222"/>
      <c r="AA222"/>
    </row>
    <row r="223" spans="4:27" ht="12.75">
      <c r="D223"/>
      <c r="E223"/>
      <c r="U223"/>
      <c r="V223"/>
      <c r="W223"/>
      <c r="X223"/>
      <c r="Y223"/>
      <c r="Z223"/>
      <c r="AA223"/>
    </row>
    <row r="224" spans="4:27" ht="12.75">
      <c r="D224"/>
      <c r="E224"/>
      <c r="U224"/>
      <c r="V224"/>
      <c r="W224"/>
      <c r="X224"/>
      <c r="Y224"/>
      <c r="Z224"/>
      <c r="AA224"/>
    </row>
    <row r="225" spans="4:27" ht="12.75">
      <c r="D225"/>
      <c r="E225"/>
      <c r="U225"/>
      <c r="V225"/>
      <c r="W225"/>
      <c r="X225"/>
      <c r="Y225"/>
      <c r="Z225"/>
      <c r="AA225"/>
    </row>
    <row r="226" spans="4:27" ht="12.75">
      <c r="D226"/>
      <c r="E226"/>
      <c r="U226"/>
      <c r="V226"/>
      <c r="W226"/>
      <c r="X226"/>
      <c r="Y226"/>
      <c r="Z226"/>
      <c r="AA226"/>
    </row>
    <row r="227" spans="4:27" ht="12.75">
      <c r="D227"/>
      <c r="E227"/>
      <c r="U227"/>
      <c r="V227"/>
      <c r="W227"/>
      <c r="X227"/>
      <c r="Y227"/>
      <c r="Z227"/>
      <c r="AA227"/>
    </row>
    <row r="228" spans="4:27" ht="12.75">
      <c r="D228"/>
      <c r="E228"/>
      <c r="U228"/>
      <c r="V228"/>
      <c r="W228"/>
      <c r="X228"/>
      <c r="Y228"/>
      <c r="Z228"/>
      <c r="AA228"/>
    </row>
    <row r="229" spans="4:27" ht="12.75">
      <c r="D229"/>
      <c r="E229"/>
      <c r="U229"/>
      <c r="V229"/>
      <c r="W229"/>
      <c r="X229"/>
      <c r="Y229"/>
      <c r="Z229"/>
      <c r="AA229"/>
    </row>
    <row r="230" spans="4:27" ht="12.75">
      <c r="D230"/>
      <c r="E230"/>
      <c r="U230"/>
      <c r="V230"/>
      <c r="W230"/>
      <c r="X230"/>
      <c r="Y230"/>
      <c r="Z230"/>
      <c r="AA230"/>
    </row>
    <row r="231" spans="4:27" ht="12.75">
      <c r="D231"/>
      <c r="E231"/>
      <c r="U231"/>
      <c r="V231"/>
      <c r="W231"/>
      <c r="X231"/>
      <c r="Y231"/>
      <c r="Z231"/>
      <c r="AA231"/>
    </row>
    <row r="232" spans="4:27" ht="12.75">
      <c r="D232"/>
      <c r="E232"/>
      <c r="U232"/>
      <c r="V232"/>
      <c r="W232"/>
      <c r="X232"/>
      <c r="Y232"/>
      <c r="Z232"/>
      <c r="AA232"/>
    </row>
    <row r="233" spans="4:27" ht="12.75">
      <c r="D233"/>
      <c r="E233"/>
      <c r="U233"/>
      <c r="V233"/>
      <c r="W233"/>
      <c r="X233"/>
      <c r="Y233"/>
      <c r="Z233"/>
      <c r="AA233"/>
    </row>
    <row r="234" spans="4:27" ht="12.75">
      <c r="D234"/>
      <c r="E234"/>
      <c r="U234"/>
      <c r="V234"/>
      <c r="W234"/>
      <c r="X234"/>
      <c r="Y234"/>
      <c r="Z234"/>
      <c r="AA234"/>
    </row>
    <row r="235" spans="4:27" ht="12.75">
      <c r="D235"/>
      <c r="E235"/>
      <c r="U235"/>
      <c r="V235"/>
      <c r="W235"/>
      <c r="X235"/>
      <c r="Y235"/>
      <c r="Z235"/>
      <c r="AA235"/>
    </row>
    <row r="236" spans="4:27" ht="12.75">
      <c r="D236"/>
      <c r="E236"/>
      <c r="U236"/>
      <c r="V236"/>
      <c r="W236"/>
      <c r="X236"/>
      <c r="Y236"/>
      <c r="Z236"/>
      <c r="AA236"/>
    </row>
    <row r="237" spans="4:27" ht="12.75">
      <c r="D237"/>
      <c r="E237"/>
      <c r="U237"/>
      <c r="V237"/>
      <c r="W237"/>
      <c r="X237"/>
      <c r="Y237"/>
      <c r="Z237"/>
      <c r="AA237"/>
    </row>
    <row r="238" spans="4:27" ht="12.75">
      <c r="D238"/>
      <c r="E238"/>
      <c r="U238"/>
      <c r="V238"/>
      <c r="W238"/>
      <c r="X238"/>
      <c r="Y238"/>
      <c r="Z238"/>
      <c r="AA238"/>
    </row>
    <row r="239" spans="4:27" ht="12.75">
      <c r="D239"/>
      <c r="E239"/>
      <c r="U239"/>
      <c r="V239"/>
      <c r="W239"/>
      <c r="X239"/>
      <c r="Y239"/>
      <c r="Z239"/>
      <c r="AA239"/>
    </row>
    <row r="240" spans="4:27" ht="12.75">
      <c r="D240"/>
      <c r="E240"/>
      <c r="U240"/>
      <c r="V240"/>
      <c r="W240"/>
      <c r="X240"/>
      <c r="Y240"/>
      <c r="Z240"/>
      <c r="AA240"/>
    </row>
    <row r="241" spans="4:27" ht="12.75">
      <c r="D241"/>
      <c r="E241"/>
      <c r="U241"/>
      <c r="V241"/>
      <c r="W241"/>
      <c r="X241"/>
      <c r="Y241"/>
      <c r="Z241"/>
      <c r="AA241"/>
    </row>
    <row r="242" spans="4:27" ht="12.75">
      <c r="D242"/>
      <c r="E242"/>
      <c r="U242"/>
      <c r="V242"/>
      <c r="W242"/>
      <c r="X242"/>
      <c r="Y242"/>
      <c r="Z242"/>
      <c r="AA242"/>
    </row>
    <row r="243" spans="4:27" ht="12.75">
      <c r="D243"/>
      <c r="E243"/>
      <c r="U243"/>
      <c r="V243"/>
      <c r="W243"/>
      <c r="X243"/>
      <c r="Y243"/>
      <c r="Z243"/>
      <c r="AA243"/>
    </row>
    <row r="244" spans="4:27" ht="12.75">
      <c r="D244"/>
      <c r="E244"/>
      <c r="U244"/>
      <c r="V244"/>
      <c r="W244"/>
      <c r="X244"/>
      <c r="Y244"/>
      <c r="Z244"/>
      <c r="AA244"/>
    </row>
    <row r="245" spans="4:27" ht="12.75">
      <c r="D245"/>
      <c r="E245"/>
      <c r="U245"/>
      <c r="V245"/>
      <c r="W245"/>
      <c r="X245"/>
      <c r="Y245"/>
      <c r="Z245"/>
      <c r="AA245"/>
    </row>
    <row r="246" spans="4:27" ht="12.75">
      <c r="D246"/>
      <c r="E246"/>
      <c r="U246"/>
      <c r="V246"/>
      <c r="W246"/>
      <c r="X246"/>
      <c r="Y246"/>
      <c r="Z246"/>
      <c r="AA246"/>
    </row>
    <row r="247" spans="4:27" ht="12.75">
      <c r="D247"/>
      <c r="E247"/>
      <c r="U247"/>
      <c r="V247"/>
      <c r="W247"/>
      <c r="X247"/>
      <c r="Y247"/>
      <c r="Z247"/>
      <c r="AA247"/>
    </row>
    <row r="248" spans="4:27" ht="12.75">
      <c r="D248"/>
      <c r="E248"/>
      <c r="U248"/>
      <c r="V248"/>
      <c r="W248"/>
      <c r="X248"/>
      <c r="Y248"/>
      <c r="Z248"/>
      <c r="AA248"/>
    </row>
    <row r="249" spans="4:27" ht="12.75">
      <c r="D249"/>
      <c r="E249"/>
      <c r="U249"/>
      <c r="V249"/>
      <c r="W249"/>
      <c r="X249"/>
      <c r="Y249"/>
      <c r="Z249"/>
      <c r="AA249"/>
    </row>
    <row r="250" spans="4:27" ht="12.75">
      <c r="D250"/>
      <c r="E250"/>
      <c r="U250"/>
      <c r="V250"/>
      <c r="W250"/>
      <c r="X250"/>
      <c r="Y250"/>
      <c r="Z250"/>
      <c r="AA250"/>
    </row>
    <row r="251" spans="4:27" ht="12.75">
      <c r="D251"/>
      <c r="E251"/>
      <c r="U251"/>
      <c r="V251"/>
      <c r="W251"/>
      <c r="X251"/>
      <c r="Y251"/>
      <c r="Z251"/>
      <c r="AA251"/>
    </row>
    <row r="252" spans="4:27" ht="12.75">
      <c r="D252"/>
      <c r="E252"/>
      <c r="U252"/>
      <c r="V252"/>
      <c r="W252"/>
      <c r="X252"/>
      <c r="Y252"/>
      <c r="Z252"/>
      <c r="AA252"/>
    </row>
    <row r="253" spans="4:27" ht="12.75">
      <c r="D253"/>
      <c r="E253"/>
      <c r="U253"/>
      <c r="V253"/>
      <c r="W253"/>
      <c r="X253"/>
      <c r="Y253"/>
      <c r="Z253"/>
      <c r="AA253"/>
    </row>
    <row r="254" spans="4:27" ht="12.75">
      <c r="D254"/>
      <c r="E254"/>
      <c r="U254"/>
      <c r="V254"/>
      <c r="W254"/>
      <c r="X254"/>
      <c r="Y254"/>
      <c r="Z254"/>
      <c r="AA254"/>
    </row>
    <row r="255" spans="4:27" ht="12.75">
      <c r="D255"/>
      <c r="E255"/>
      <c r="U255"/>
      <c r="V255"/>
      <c r="W255"/>
      <c r="X255"/>
      <c r="Y255"/>
      <c r="Z255"/>
      <c r="AA255"/>
    </row>
    <row r="256" spans="4:27" ht="12.75">
      <c r="D256"/>
      <c r="E256"/>
      <c r="U256"/>
      <c r="V256"/>
      <c r="W256"/>
      <c r="X256"/>
      <c r="Y256"/>
      <c r="Z256"/>
      <c r="AA256"/>
    </row>
    <row r="257" spans="4:27" ht="12.75">
      <c r="D257"/>
      <c r="E257"/>
      <c r="U257"/>
      <c r="V257"/>
      <c r="W257"/>
      <c r="X257"/>
      <c r="Y257"/>
      <c r="Z257"/>
      <c r="AA257"/>
    </row>
    <row r="258" spans="4:27" ht="12.75">
      <c r="D258"/>
      <c r="E258"/>
      <c r="U258"/>
      <c r="V258"/>
      <c r="W258"/>
      <c r="X258"/>
      <c r="Y258"/>
      <c r="Z258"/>
      <c r="AA258"/>
    </row>
    <row r="259" spans="4:27" ht="12.75">
      <c r="D259"/>
      <c r="E259"/>
      <c r="U259"/>
      <c r="V259"/>
      <c r="W259"/>
      <c r="X259"/>
      <c r="Y259"/>
      <c r="Z259"/>
      <c r="AA259"/>
    </row>
    <row r="260" spans="4:27" ht="12.75">
      <c r="D260"/>
      <c r="E260"/>
      <c r="U260"/>
      <c r="V260"/>
      <c r="W260"/>
      <c r="X260"/>
      <c r="Y260"/>
      <c r="Z260"/>
      <c r="AA260"/>
    </row>
    <row r="261" spans="4:27" ht="12.75">
      <c r="D261"/>
      <c r="E261"/>
      <c r="U261"/>
      <c r="V261"/>
      <c r="W261"/>
      <c r="X261"/>
      <c r="Y261"/>
      <c r="Z261"/>
      <c r="AA261"/>
    </row>
    <row r="262" spans="4:27" ht="12.75">
      <c r="D262"/>
      <c r="E262"/>
      <c r="U262"/>
      <c r="V262"/>
      <c r="W262"/>
      <c r="X262"/>
      <c r="Y262"/>
      <c r="Z262"/>
      <c r="AA262"/>
    </row>
    <row r="263" spans="4:27" ht="12.75">
      <c r="D263"/>
      <c r="E263"/>
      <c r="U263"/>
      <c r="V263"/>
      <c r="W263"/>
      <c r="X263"/>
      <c r="Y263"/>
      <c r="Z263"/>
      <c r="AA263"/>
    </row>
    <row r="264" spans="4:27" ht="12.75">
      <c r="D264"/>
      <c r="E264"/>
      <c r="U264"/>
      <c r="V264"/>
      <c r="W264"/>
      <c r="X264"/>
      <c r="Y264"/>
      <c r="Z264"/>
      <c r="AA264"/>
    </row>
    <row r="265" spans="4:27" ht="12.75">
      <c r="D265"/>
      <c r="E265"/>
      <c r="U265"/>
      <c r="V265"/>
      <c r="W265"/>
      <c r="X265"/>
      <c r="Y265"/>
      <c r="Z265"/>
      <c r="AA265"/>
    </row>
    <row r="266" spans="4:5" ht="12.75">
      <c r="D266"/>
      <c r="E266"/>
    </row>
    <row r="267" spans="4:5" ht="12.75">
      <c r="D267"/>
      <c r="E267"/>
    </row>
    <row r="268" spans="4:5" ht="12.75">
      <c r="D268"/>
      <c r="E268"/>
    </row>
    <row r="269" spans="4:5" ht="12.75">
      <c r="D269"/>
      <c r="E269"/>
    </row>
    <row r="270" spans="4:5" ht="12.75">
      <c r="D270"/>
      <c r="E270"/>
    </row>
    <row r="271" spans="4:27" ht="12.75">
      <c r="D271"/>
      <c r="E271"/>
      <c r="U271"/>
      <c r="V271"/>
      <c r="W271"/>
      <c r="X271"/>
      <c r="Y271"/>
      <c r="Z271"/>
      <c r="AA271"/>
    </row>
    <row r="272" spans="4:27" ht="12.75">
      <c r="D272"/>
      <c r="E272"/>
      <c r="U272"/>
      <c r="V272"/>
      <c r="W272"/>
      <c r="X272"/>
      <c r="Y272"/>
      <c r="Z272"/>
      <c r="AA272"/>
    </row>
    <row r="273" spans="4:27" ht="12.75">
      <c r="D273"/>
      <c r="E273"/>
      <c r="U273"/>
      <c r="V273"/>
      <c r="W273"/>
      <c r="X273"/>
      <c r="Y273"/>
      <c r="Z273"/>
      <c r="AA273"/>
    </row>
    <row r="274" spans="4:27" ht="12.75">
      <c r="D274"/>
      <c r="E274"/>
      <c r="U274"/>
      <c r="V274"/>
      <c r="W274"/>
      <c r="X274"/>
      <c r="Y274"/>
      <c r="Z274"/>
      <c r="AA274"/>
    </row>
    <row r="275" spans="4:27" ht="12.75">
      <c r="D275"/>
      <c r="E275"/>
      <c r="U275"/>
      <c r="V275"/>
      <c r="W275"/>
      <c r="X275"/>
      <c r="Y275"/>
      <c r="Z275"/>
      <c r="AA275"/>
    </row>
    <row r="276" spans="4:27" ht="12.75">
      <c r="D276"/>
      <c r="E276"/>
      <c r="U276"/>
      <c r="V276"/>
      <c r="W276"/>
      <c r="X276"/>
      <c r="Y276"/>
      <c r="Z276"/>
      <c r="AA276"/>
    </row>
    <row r="277" spans="4:27" ht="12.75">
      <c r="D277"/>
      <c r="E277"/>
      <c r="U277"/>
      <c r="V277"/>
      <c r="W277"/>
      <c r="X277"/>
      <c r="Y277"/>
      <c r="Z277"/>
      <c r="AA277"/>
    </row>
    <row r="278" spans="4:27" ht="12.75">
      <c r="D278"/>
      <c r="E278"/>
      <c r="U278"/>
      <c r="V278"/>
      <c r="W278"/>
      <c r="X278"/>
      <c r="Y278"/>
      <c r="Z278"/>
      <c r="AA278"/>
    </row>
    <row r="279" spans="4:27" ht="12.75">
      <c r="D279"/>
      <c r="E279"/>
      <c r="U279"/>
      <c r="V279"/>
      <c r="W279"/>
      <c r="X279"/>
      <c r="Y279"/>
      <c r="Z279"/>
      <c r="AA279"/>
    </row>
    <row r="280" spans="4:27" ht="12.75">
      <c r="D280"/>
      <c r="E280"/>
      <c r="U280"/>
      <c r="V280"/>
      <c r="W280"/>
      <c r="X280"/>
      <c r="Y280"/>
      <c r="Z280"/>
      <c r="AA280"/>
    </row>
    <row r="281" spans="4:27" ht="12.75">
      <c r="D281"/>
      <c r="E281"/>
      <c r="U281"/>
      <c r="V281"/>
      <c r="W281"/>
      <c r="X281"/>
      <c r="Y281"/>
      <c r="Z281"/>
      <c r="AA281"/>
    </row>
    <row r="282" spans="4:27" ht="12.75">
      <c r="D282"/>
      <c r="E282"/>
      <c r="U282"/>
      <c r="V282"/>
      <c r="W282"/>
      <c r="X282"/>
      <c r="Y282"/>
      <c r="Z282"/>
      <c r="AA282"/>
    </row>
    <row r="283" spans="4:27" ht="12.75">
      <c r="D283"/>
      <c r="E283"/>
      <c r="U283"/>
      <c r="V283"/>
      <c r="W283"/>
      <c r="X283"/>
      <c r="Y283"/>
      <c r="Z283"/>
      <c r="AA283"/>
    </row>
    <row r="284" spans="4:27" ht="12.75">
      <c r="D284"/>
      <c r="E284"/>
      <c r="U284"/>
      <c r="V284"/>
      <c r="W284"/>
      <c r="X284"/>
      <c r="Y284"/>
      <c r="Z284"/>
      <c r="AA284"/>
    </row>
    <row r="285" spans="4:27" ht="12.75">
      <c r="D285"/>
      <c r="E285"/>
      <c r="U285"/>
      <c r="V285"/>
      <c r="W285"/>
      <c r="X285"/>
      <c r="Y285"/>
      <c r="Z285"/>
      <c r="AA285"/>
    </row>
    <row r="286" spans="4:27" ht="12.75">
      <c r="D286"/>
      <c r="E286"/>
      <c r="U286"/>
      <c r="V286"/>
      <c r="W286"/>
      <c r="X286"/>
      <c r="Y286"/>
      <c r="Z286"/>
      <c r="AA286"/>
    </row>
    <row r="287" spans="4:27" ht="12.75">
      <c r="D287"/>
      <c r="E287"/>
      <c r="U287"/>
      <c r="V287"/>
      <c r="W287"/>
      <c r="X287"/>
      <c r="Y287"/>
      <c r="Z287"/>
      <c r="AA287"/>
    </row>
    <row r="288" spans="4:27" ht="12.75">
      <c r="D288"/>
      <c r="E288"/>
      <c r="U288"/>
      <c r="V288"/>
      <c r="W288"/>
      <c r="X288"/>
      <c r="Y288"/>
      <c r="Z288"/>
      <c r="AA288"/>
    </row>
    <row r="299" spans="4:27" ht="12.75">
      <c r="D299"/>
      <c r="E299"/>
      <c r="F299"/>
      <c r="R299"/>
      <c r="U299"/>
      <c r="V299"/>
      <c r="W299"/>
      <c r="X299"/>
      <c r="Y299"/>
      <c r="Z299"/>
      <c r="AA299"/>
    </row>
    <row r="300" spans="4:27" ht="12.75">
      <c r="D300"/>
      <c r="E300"/>
      <c r="F300"/>
      <c r="R300"/>
      <c r="U300"/>
      <c r="V300"/>
      <c r="W300"/>
      <c r="X300"/>
      <c r="Y300"/>
      <c r="Z300"/>
      <c r="AA300"/>
    </row>
    <row r="301" spans="4:27" ht="12.75">
      <c r="D301"/>
      <c r="E301"/>
      <c r="F301"/>
      <c r="R301"/>
      <c r="U301"/>
      <c r="V301"/>
      <c r="W301"/>
      <c r="X301"/>
      <c r="Y301"/>
      <c r="Z301"/>
      <c r="AA301"/>
    </row>
    <row r="302" spans="4:27" ht="12.75">
      <c r="D302"/>
      <c r="E302"/>
      <c r="F302"/>
      <c r="R302"/>
      <c r="U302"/>
      <c r="V302"/>
      <c r="W302"/>
      <c r="X302"/>
      <c r="Y302"/>
      <c r="Z302"/>
      <c r="AA302"/>
    </row>
    <row r="303" spans="4:27" ht="12.75">
      <c r="D303"/>
      <c r="E303"/>
      <c r="F303"/>
      <c r="R303"/>
      <c r="U303"/>
      <c r="V303"/>
      <c r="W303"/>
      <c r="X303"/>
      <c r="Y303"/>
      <c r="Z303"/>
      <c r="AA303"/>
    </row>
    <row r="304" spans="4:27" ht="12.75">
      <c r="D304"/>
      <c r="E304"/>
      <c r="F304"/>
      <c r="R304"/>
      <c r="U304"/>
      <c r="V304"/>
      <c r="W304"/>
      <c r="X304"/>
      <c r="Y304"/>
      <c r="Z304"/>
      <c r="AA304"/>
    </row>
    <row r="305" spans="4:27" ht="12.75">
      <c r="D305"/>
      <c r="E305"/>
      <c r="F305"/>
      <c r="R305"/>
      <c r="U305"/>
      <c r="V305"/>
      <c r="W305"/>
      <c r="X305"/>
      <c r="Y305"/>
      <c r="Z305"/>
      <c r="AA305"/>
    </row>
    <row r="306" spans="4:27" ht="12.75">
      <c r="D306"/>
      <c r="E306"/>
      <c r="F306"/>
      <c r="R306"/>
      <c r="U306"/>
      <c r="V306"/>
      <c r="W306"/>
      <c r="X306"/>
      <c r="Y306"/>
      <c r="Z306"/>
      <c r="AA306"/>
    </row>
    <row r="307" spans="4:27" ht="12.75">
      <c r="D307"/>
      <c r="E307"/>
      <c r="F307"/>
      <c r="R307"/>
      <c r="U307"/>
      <c r="V307"/>
      <c r="W307"/>
      <c r="X307"/>
      <c r="Y307"/>
      <c r="Z307"/>
      <c r="AA307"/>
    </row>
    <row r="308" spans="4:27" ht="12.75">
      <c r="D308"/>
      <c r="E308"/>
      <c r="F308"/>
      <c r="R308"/>
      <c r="U308"/>
      <c r="V308"/>
      <c r="W308"/>
      <c r="X308"/>
      <c r="Y308"/>
      <c r="Z308"/>
      <c r="AA308"/>
    </row>
  </sheetData>
  <sheetProtection/>
  <mergeCells count="9">
    <mergeCell ref="AE3:AK3"/>
    <mergeCell ref="A70:D70"/>
    <mergeCell ref="A71:D71"/>
    <mergeCell ref="A72:D72"/>
    <mergeCell ref="A2:D2"/>
    <mergeCell ref="A3:D4"/>
    <mergeCell ref="F3:F4"/>
    <mergeCell ref="G3:Q3"/>
    <mergeCell ref="S3:AB3"/>
  </mergeCells>
  <printOptions/>
  <pageMargins left="0.17" right="0.21" top="0.57" bottom="0.31" header="0.5" footer="0.28"/>
  <pageSetup fitToHeight="2" fitToWidth="1"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M257"/>
  <sheetViews>
    <sheetView zoomScalePageLayoutView="0" workbookViewId="0" topLeftCell="A1">
      <selection activeCell="D10" sqref="D10"/>
    </sheetView>
  </sheetViews>
  <sheetFormatPr defaultColWidth="9.140625" defaultRowHeight="12.75"/>
  <cols>
    <col min="2" max="2" width="0" style="0" hidden="1" customWidth="1"/>
    <col min="4" max="4" width="40.00390625" style="51" customWidth="1"/>
    <col min="5" max="5" width="6.28125" style="51" hidden="1" customWidth="1"/>
    <col min="6" max="6" width="6.8515625" style="40" customWidth="1"/>
    <col min="7" max="7" width="16.140625" style="0" bestFit="1" customWidth="1"/>
    <col min="8" max="8" width="13.140625" style="0" bestFit="1" customWidth="1"/>
    <col min="9" max="9" width="14.8515625" style="0" bestFit="1" customWidth="1"/>
    <col min="10" max="10" width="15.421875" style="0" bestFit="1" customWidth="1"/>
    <col min="11" max="11" width="14.8515625" style="0" bestFit="1" customWidth="1"/>
    <col min="12" max="12" width="14.421875" style="0" bestFit="1" customWidth="1"/>
    <col min="13" max="14" width="15.421875" style="0" bestFit="1" customWidth="1"/>
    <col min="15" max="15" width="15.421875" style="0" customWidth="1"/>
    <col min="16" max="16" width="13.421875" style="0" bestFit="1" customWidth="1"/>
    <col min="17" max="17" width="15.8515625" style="0" customWidth="1"/>
    <col min="18" max="18" width="4.140625" style="52" customWidth="1"/>
    <col min="19" max="19" width="16.57421875" style="0" customWidth="1"/>
    <col min="20" max="20" width="14.8515625" style="0" customWidth="1"/>
    <col min="21" max="27" width="14.8515625" style="47" customWidth="1"/>
    <col min="28" max="28" width="17.140625" style="0" customWidth="1"/>
    <col min="29" max="29" width="15.421875" style="0" customWidth="1"/>
    <col min="30" max="30" width="3.28125" style="0" customWidth="1"/>
    <col min="31" max="31" width="17.7109375" style="0" bestFit="1" customWidth="1"/>
    <col min="32" max="34" width="16.140625" style="0" customWidth="1"/>
    <col min="35" max="35" width="17.140625" style="0" customWidth="1"/>
    <col min="36" max="36" width="16.140625" style="0" customWidth="1"/>
    <col min="37" max="37" width="17.8515625" style="0" customWidth="1"/>
    <col min="38" max="38" width="15.57421875" style="0" customWidth="1"/>
    <col min="39" max="39" width="17.140625" style="0" customWidth="1"/>
    <col min="40" max="40" width="12.00390625" style="0" customWidth="1"/>
  </cols>
  <sheetData>
    <row r="1" spans="4:18" s="47" customFormat="1" ht="12.75">
      <c r="D1" s="64"/>
      <c r="E1" s="64"/>
      <c r="F1" s="73"/>
      <c r="R1" s="52"/>
    </row>
    <row r="2" spans="1:28" s="33" customFormat="1" ht="15.75">
      <c r="A2" s="196"/>
      <c r="B2" s="196"/>
      <c r="C2" s="196"/>
      <c r="D2" s="196"/>
      <c r="E2" s="95"/>
      <c r="F2" s="55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1:143" s="5" customFormat="1" ht="22.5" customHeight="1">
      <c r="A3" s="183" t="s">
        <v>444</v>
      </c>
      <c r="B3" s="184"/>
      <c r="C3" s="184"/>
      <c r="D3" s="184"/>
      <c r="E3" s="96"/>
      <c r="F3" s="210"/>
      <c r="G3" s="188" t="s">
        <v>253</v>
      </c>
      <c r="H3" s="205"/>
      <c r="I3" s="205"/>
      <c r="J3" s="205"/>
      <c r="K3" s="205"/>
      <c r="L3" s="205"/>
      <c r="M3" s="205"/>
      <c r="N3" s="205"/>
      <c r="O3" s="205"/>
      <c r="P3" s="205"/>
      <c r="Q3" s="206"/>
      <c r="R3" s="24"/>
      <c r="S3" s="188" t="s">
        <v>258</v>
      </c>
      <c r="T3" s="207"/>
      <c r="U3" s="207"/>
      <c r="V3" s="207"/>
      <c r="W3" s="207"/>
      <c r="X3" s="207"/>
      <c r="Y3" s="207"/>
      <c r="Z3" s="207"/>
      <c r="AA3" s="207"/>
      <c r="AB3" s="208"/>
      <c r="AC3" s="15"/>
      <c r="AD3" s="3"/>
      <c r="AE3" s="178" t="s">
        <v>269</v>
      </c>
      <c r="AF3" s="204"/>
      <c r="AG3" s="204"/>
      <c r="AH3" s="204"/>
      <c r="AI3" s="194"/>
      <c r="AJ3" s="204"/>
      <c r="AK3" s="195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</row>
    <row r="4" spans="1:143" s="5" customFormat="1" ht="87.75" customHeight="1">
      <c r="A4" s="185"/>
      <c r="B4" s="186"/>
      <c r="C4" s="186"/>
      <c r="D4" s="186"/>
      <c r="E4" s="97"/>
      <c r="F4" s="211"/>
      <c r="G4" s="18" t="s">
        <v>246</v>
      </c>
      <c r="H4" s="16" t="s">
        <v>247</v>
      </c>
      <c r="I4" s="16" t="s">
        <v>248</v>
      </c>
      <c r="J4" s="16" t="s">
        <v>249</v>
      </c>
      <c r="K4" s="44" t="s">
        <v>261</v>
      </c>
      <c r="L4" s="16" t="s">
        <v>250</v>
      </c>
      <c r="M4" s="16" t="s">
        <v>0</v>
      </c>
      <c r="N4" s="16" t="s">
        <v>251</v>
      </c>
      <c r="O4" s="16" t="s">
        <v>252</v>
      </c>
      <c r="P4" s="23" t="s">
        <v>285</v>
      </c>
      <c r="Q4" s="58" t="s">
        <v>1</v>
      </c>
      <c r="R4" s="25"/>
      <c r="S4" s="16" t="s">
        <v>254</v>
      </c>
      <c r="T4" s="34" t="s">
        <v>255</v>
      </c>
      <c r="U4" s="57" t="s">
        <v>306</v>
      </c>
      <c r="V4" s="57" t="s">
        <v>307</v>
      </c>
      <c r="W4" s="17" t="s">
        <v>2</v>
      </c>
      <c r="X4" s="17" t="s">
        <v>256</v>
      </c>
      <c r="Y4" s="17" t="s">
        <v>308</v>
      </c>
      <c r="Z4" s="57" t="s">
        <v>309</v>
      </c>
      <c r="AA4" s="17" t="s">
        <v>257</v>
      </c>
      <c r="AB4" s="26" t="s">
        <v>260</v>
      </c>
      <c r="AC4" s="22" t="s">
        <v>259</v>
      </c>
      <c r="AD4" s="3"/>
      <c r="AE4" s="16" t="s">
        <v>262</v>
      </c>
      <c r="AF4" s="16" t="s">
        <v>263</v>
      </c>
      <c r="AG4" s="16" t="s">
        <v>264</v>
      </c>
      <c r="AH4" s="16" t="s">
        <v>265</v>
      </c>
      <c r="AI4" s="60" t="s">
        <v>268</v>
      </c>
      <c r="AJ4" s="34" t="s">
        <v>266</v>
      </c>
      <c r="AK4" s="60" t="s">
        <v>267</v>
      </c>
      <c r="AL4" s="3"/>
      <c r="AM4" s="50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</row>
    <row r="5" spans="1:49" ht="16.5" customHeight="1">
      <c r="A5" s="4">
        <v>1</v>
      </c>
      <c r="B5" s="43" t="s">
        <v>324</v>
      </c>
      <c r="C5" s="43">
        <v>9298</v>
      </c>
      <c r="D5" s="65" t="s">
        <v>37</v>
      </c>
      <c r="E5" s="65">
        <f>IF(F5="y",1,"")</f>
      </c>
      <c r="F5" s="66" t="s">
        <v>327</v>
      </c>
      <c r="G5" s="74">
        <v>38877</v>
      </c>
      <c r="H5" s="66">
        <v>0</v>
      </c>
      <c r="I5" s="66">
        <v>0</v>
      </c>
      <c r="J5" s="66">
        <v>68662</v>
      </c>
      <c r="K5" s="66">
        <v>0</v>
      </c>
      <c r="L5" s="66">
        <v>0</v>
      </c>
      <c r="M5" s="66">
        <v>4253</v>
      </c>
      <c r="N5" s="66">
        <v>0</v>
      </c>
      <c r="O5" s="66">
        <v>0</v>
      </c>
      <c r="P5" s="66">
        <v>0</v>
      </c>
      <c r="Q5" s="67">
        <f aca="true" t="shared" si="0" ref="Q5:Q14">SUM(G5:P5)</f>
        <v>111792</v>
      </c>
      <c r="R5" s="10"/>
      <c r="S5" s="66">
        <v>60240</v>
      </c>
      <c r="T5" s="66">
        <v>4253</v>
      </c>
      <c r="U5" s="66">
        <v>0</v>
      </c>
      <c r="V5" s="66">
        <v>366</v>
      </c>
      <c r="W5" s="66">
        <v>56547</v>
      </c>
      <c r="X5" s="66">
        <v>7830</v>
      </c>
      <c r="Y5" s="66">
        <v>0</v>
      </c>
      <c r="Z5" s="66">
        <v>0</v>
      </c>
      <c r="AA5" s="66">
        <v>0</v>
      </c>
      <c r="AB5" s="48">
        <f aca="true" t="shared" si="1" ref="AB5:AB14">SUM(S5:AA5)</f>
        <v>129236</v>
      </c>
      <c r="AC5" s="46">
        <f aca="true" t="shared" si="2" ref="AC5:AC15">+Q5-AB5</f>
        <v>-17444</v>
      </c>
      <c r="AD5" s="41"/>
      <c r="AE5" s="66">
        <v>1536700</v>
      </c>
      <c r="AF5" s="66">
        <v>200000</v>
      </c>
      <c r="AG5" s="66">
        <v>29088</v>
      </c>
      <c r="AH5" s="66">
        <v>0</v>
      </c>
      <c r="AI5" s="62">
        <f aca="true" t="shared" si="3" ref="AI5:AI14">SUM(AE5:AH5)</f>
        <v>1765788</v>
      </c>
      <c r="AJ5" s="66">
        <v>0</v>
      </c>
      <c r="AK5" s="62">
        <f aca="true" t="shared" si="4" ref="AK5:AK14">+AI5-AJ5</f>
        <v>1765788</v>
      </c>
      <c r="AL5" s="41"/>
      <c r="AM5" s="89"/>
      <c r="AN5" s="41"/>
      <c r="AW5" s="20"/>
    </row>
    <row r="6" spans="1:49" ht="16.5" customHeight="1">
      <c r="A6" s="4">
        <f aca="true" t="shared" si="5" ref="A6:A14">+A5+1</f>
        <v>2</v>
      </c>
      <c r="B6" s="43" t="s">
        <v>324</v>
      </c>
      <c r="C6" s="43">
        <v>9797</v>
      </c>
      <c r="D6" s="65" t="s">
        <v>16</v>
      </c>
      <c r="E6" s="65">
        <f aca="true" t="shared" si="6" ref="E6:E14">IF(F6="y",1,"")</f>
      </c>
      <c r="F6" s="66" t="s">
        <v>327</v>
      </c>
      <c r="G6" s="74">
        <v>36470</v>
      </c>
      <c r="H6" s="66">
        <v>0</v>
      </c>
      <c r="I6" s="66">
        <v>0</v>
      </c>
      <c r="J6" s="66">
        <v>0</v>
      </c>
      <c r="K6" s="66">
        <v>0</v>
      </c>
      <c r="L6" s="66">
        <v>0</v>
      </c>
      <c r="M6" s="66">
        <v>660</v>
      </c>
      <c r="N6" s="66">
        <v>13118</v>
      </c>
      <c r="O6" s="66">
        <v>0</v>
      </c>
      <c r="P6" s="66">
        <v>1430</v>
      </c>
      <c r="Q6" s="67">
        <f t="shared" si="0"/>
        <v>51678</v>
      </c>
      <c r="R6" s="11"/>
      <c r="S6" s="66">
        <v>7220</v>
      </c>
      <c r="T6" s="66">
        <v>0</v>
      </c>
      <c r="U6" s="66">
        <v>0</v>
      </c>
      <c r="V6" s="66">
        <v>4208</v>
      </c>
      <c r="W6" s="66">
        <v>10647</v>
      </c>
      <c r="X6" s="66">
        <v>15065</v>
      </c>
      <c r="Y6" s="66">
        <v>8500</v>
      </c>
      <c r="Z6" s="66">
        <v>0</v>
      </c>
      <c r="AA6" s="66">
        <v>1920</v>
      </c>
      <c r="AB6" s="48">
        <f t="shared" si="1"/>
        <v>47560</v>
      </c>
      <c r="AC6" s="46">
        <f t="shared" si="2"/>
        <v>4118</v>
      </c>
      <c r="AD6" s="41"/>
      <c r="AE6" s="66">
        <v>1592000</v>
      </c>
      <c r="AF6" s="66">
        <v>20000</v>
      </c>
      <c r="AG6" s="66">
        <v>218281</v>
      </c>
      <c r="AH6" s="66">
        <v>0</v>
      </c>
      <c r="AI6" s="62">
        <f t="shared" si="3"/>
        <v>1830281</v>
      </c>
      <c r="AJ6" s="66">
        <v>1528</v>
      </c>
      <c r="AK6" s="62">
        <f t="shared" si="4"/>
        <v>1828753</v>
      </c>
      <c r="AL6" s="41"/>
      <c r="AM6" s="89"/>
      <c r="AN6" s="41"/>
      <c r="AW6" s="20"/>
    </row>
    <row r="7" spans="1:49" ht="16.5" customHeight="1">
      <c r="A7" s="4">
        <f t="shared" si="5"/>
        <v>3</v>
      </c>
      <c r="B7" s="43" t="s">
        <v>324</v>
      </c>
      <c r="C7" s="43">
        <v>9301</v>
      </c>
      <c r="D7" s="65" t="s">
        <v>271</v>
      </c>
      <c r="E7" s="65">
        <f t="shared" si="6"/>
        <v>1</v>
      </c>
      <c r="F7" s="66" t="s">
        <v>326</v>
      </c>
      <c r="G7" s="74">
        <v>78936</v>
      </c>
      <c r="H7" s="66"/>
      <c r="I7" s="66"/>
      <c r="J7" s="66">
        <v>0</v>
      </c>
      <c r="K7" s="66">
        <v>0</v>
      </c>
      <c r="L7" s="66">
        <v>0</v>
      </c>
      <c r="M7" s="66">
        <v>1102</v>
      </c>
      <c r="N7" s="66">
        <v>9317</v>
      </c>
      <c r="O7" s="66">
        <v>28180</v>
      </c>
      <c r="P7" s="66">
        <v>10713</v>
      </c>
      <c r="Q7" s="67">
        <f t="shared" si="0"/>
        <v>128248</v>
      </c>
      <c r="R7" s="10"/>
      <c r="S7" s="66">
        <v>32353</v>
      </c>
      <c r="T7" s="66">
        <v>26000</v>
      </c>
      <c r="U7" s="66">
        <v>14274</v>
      </c>
      <c r="V7" s="66">
        <v>2500</v>
      </c>
      <c r="W7" s="66">
        <v>15026</v>
      </c>
      <c r="X7" s="66">
        <v>20562</v>
      </c>
      <c r="Y7" s="66"/>
      <c r="Z7" s="66">
        <v>0</v>
      </c>
      <c r="AA7" s="66">
        <v>0</v>
      </c>
      <c r="AB7" s="48">
        <f t="shared" si="1"/>
        <v>110715</v>
      </c>
      <c r="AC7" s="46">
        <f t="shared" si="2"/>
        <v>17533</v>
      </c>
      <c r="AD7" s="41"/>
      <c r="AE7" s="66">
        <v>1300000</v>
      </c>
      <c r="AF7" s="66">
        <v>100000</v>
      </c>
      <c r="AG7" s="66">
        <v>294429</v>
      </c>
      <c r="AH7" s="66">
        <v>0</v>
      </c>
      <c r="AI7" s="62">
        <f t="shared" si="3"/>
        <v>1694429</v>
      </c>
      <c r="AJ7" s="66">
        <v>0</v>
      </c>
      <c r="AK7" s="62">
        <f t="shared" si="4"/>
        <v>1694429</v>
      </c>
      <c r="AL7" s="41"/>
      <c r="AM7" s="89"/>
      <c r="AN7" s="41"/>
      <c r="AW7" s="20"/>
    </row>
    <row r="8" spans="1:49" ht="16.5" customHeight="1">
      <c r="A8" s="4">
        <f t="shared" si="5"/>
        <v>4</v>
      </c>
      <c r="B8" s="43" t="s">
        <v>324</v>
      </c>
      <c r="C8" s="43">
        <v>9334</v>
      </c>
      <c r="D8" s="65" t="s">
        <v>272</v>
      </c>
      <c r="E8" s="65">
        <f t="shared" si="6"/>
      </c>
      <c r="F8" s="66" t="s">
        <v>327</v>
      </c>
      <c r="G8" s="74">
        <v>42280</v>
      </c>
      <c r="H8" s="66">
        <v>0</v>
      </c>
      <c r="I8" s="66">
        <v>13785</v>
      </c>
      <c r="J8" s="66">
        <v>0</v>
      </c>
      <c r="K8" s="66">
        <v>8000</v>
      </c>
      <c r="L8" s="66">
        <v>0</v>
      </c>
      <c r="M8" s="66">
        <v>3923</v>
      </c>
      <c r="N8" s="66">
        <v>0</v>
      </c>
      <c r="O8" s="66">
        <v>0</v>
      </c>
      <c r="P8" s="66">
        <v>0</v>
      </c>
      <c r="Q8" s="67">
        <f t="shared" si="0"/>
        <v>67988</v>
      </c>
      <c r="R8" s="10"/>
      <c r="S8" s="66">
        <v>47756</v>
      </c>
      <c r="T8" s="66">
        <v>0</v>
      </c>
      <c r="U8" s="66">
        <v>0</v>
      </c>
      <c r="V8" s="66">
        <v>160</v>
      </c>
      <c r="W8" s="66">
        <v>4239</v>
      </c>
      <c r="X8" s="66">
        <v>10117</v>
      </c>
      <c r="Y8" s="66">
        <v>3680</v>
      </c>
      <c r="Z8" s="66">
        <v>0</v>
      </c>
      <c r="AA8" s="66">
        <v>1119</v>
      </c>
      <c r="AB8" s="48">
        <f t="shared" si="1"/>
        <v>67071</v>
      </c>
      <c r="AC8" s="46">
        <f t="shared" si="2"/>
        <v>917</v>
      </c>
      <c r="AD8" s="41"/>
      <c r="AE8" s="66">
        <v>0</v>
      </c>
      <c r="AF8" s="66">
        <v>0</v>
      </c>
      <c r="AG8" s="66">
        <v>0</v>
      </c>
      <c r="AH8" s="66">
        <v>0</v>
      </c>
      <c r="AI8" s="62">
        <f t="shared" si="3"/>
        <v>0</v>
      </c>
      <c r="AJ8" s="66">
        <v>0</v>
      </c>
      <c r="AK8" s="62">
        <f t="shared" si="4"/>
        <v>0</v>
      </c>
      <c r="AL8" s="41"/>
      <c r="AM8" s="89"/>
      <c r="AN8" s="41"/>
      <c r="AW8" s="20"/>
    </row>
    <row r="9" spans="1:49" ht="16.5" customHeight="1">
      <c r="A9" s="4">
        <f t="shared" si="5"/>
        <v>5</v>
      </c>
      <c r="B9" s="43" t="s">
        <v>324</v>
      </c>
      <c r="C9" s="43">
        <v>9556</v>
      </c>
      <c r="D9" s="65" t="s">
        <v>60</v>
      </c>
      <c r="E9" s="65">
        <f t="shared" si="6"/>
        <v>1</v>
      </c>
      <c r="F9" s="66" t="s">
        <v>326</v>
      </c>
      <c r="G9" s="99">
        <v>203006</v>
      </c>
      <c r="H9" s="66">
        <v>0</v>
      </c>
      <c r="I9" s="66">
        <v>0</v>
      </c>
      <c r="J9" s="66"/>
      <c r="K9" s="66">
        <v>34577</v>
      </c>
      <c r="L9" s="66"/>
      <c r="M9" s="66">
        <v>19693</v>
      </c>
      <c r="N9" s="66">
        <v>20370</v>
      </c>
      <c r="O9" s="66">
        <v>24664</v>
      </c>
      <c r="P9" s="66"/>
      <c r="Q9" s="67">
        <f t="shared" si="0"/>
        <v>302310</v>
      </c>
      <c r="R9" s="10"/>
      <c r="S9" s="66">
        <v>64669</v>
      </c>
      <c r="T9" s="66">
        <v>0</v>
      </c>
      <c r="U9" s="66">
        <v>1348</v>
      </c>
      <c r="V9" s="66"/>
      <c r="W9" s="66">
        <v>61639</v>
      </c>
      <c r="X9" s="66">
        <v>46610</v>
      </c>
      <c r="Y9" s="66">
        <v>21607</v>
      </c>
      <c r="Z9" s="66">
        <v>0</v>
      </c>
      <c r="AA9" s="66">
        <v>38808</v>
      </c>
      <c r="AB9" s="48">
        <f t="shared" si="1"/>
        <v>234681</v>
      </c>
      <c r="AC9" s="46">
        <f t="shared" si="2"/>
        <v>67629</v>
      </c>
      <c r="AD9" s="41"/>
      <c r="AE9" s="66">
        <v>1649079</v>
      </c>
      <c r="AF9" s="66">
        <v>45414</v>
      </c>
      <c r="AG9" s="66">
        <v>521992</v>
      </c>
      <c r="AH9" s="66">
        <v>32</v>
      </c>
      <c r="AI9" s="62">
        <f t="shared" si="3"/>
        <v>2216517</v>
      </c>
      <c r="AJ9" s="66">
        <v>20329</v>
      </c>
      <c r="AK9" s="62">
        <f t="shared" si="4"/>
        <v>2196188</v>
      </c>
      <c r="AL9" s="41"/>
      <c r="AM9" s="89"/>
      <c r="AN9" s="41"/>
      <c r="AW9" s="20"/>
    </row>
    <row r="10" spans="1:49" ht="16.5" customHeight="1">
      <c r="A10" s="4">
        <f t="shared" si="5"/>
        <v>6</v>
      </c>
      <c r="B10" s="43" t="s">
        <v>324</v>
      </c>
      <c r="C10" s="43">
        <v>9969</v>
      </c>
      <c r="D10" s="65" t="s">
        <v>243</v>
      </c>
      <c r="E10" s="65">
        <f t="shared" si="6"/>
      </c>
      <c r="F10" s="66" t="s">
        <v>327</v>
      </c>
      <c r="G10" s="99">
        <v>77546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7">
        <f t="shared" si="0"/>
        <v>77546</v>
      </c>
      <c r="R10" s="11"/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48">
        <f t="shared" si="1"/>
        <v>0</v>
      </c>
      <c r="AC10" s="46">
        <f t="shared" si="2"/>
        <v>77546</v>
      </c>
      <c r="AD10" s="41"/>
      <c r="AE10" s="66">
        <v>0</v>
      </c>
      <c r="AF10" s="66">
        <v>0</v>
      </c>
      <c r="AG10" s="66">
        <v>0</v>
      </c>
      <c r="AH10" s="66">
        <v>0</v>
      </c>
      <c r="AI10" s="62">
        <f t="shared" si="3"/>
        <v>0</v>
      </c>
      <c r="AJ10" s="66">
        <v>0</v>
      </c>
      <c r="AK10" s="62">
        <f t="shared" si="4"/>
        <v>0</v>
      </c>
      <c r="AL10" s="41"/>
      <c r="AM10" s="89"/>
      <c r="AN10" s="41"/>
      <c r="AW10" s="20"/>
    </row>
    <row r="11" spans="1:49" ht="16.5" customHeight="1">
      <c r="A11" s="4">
        <f t="shared" si="5"/>
        <v>7</v>
      </c>
      <c r="B11" s="43" t="s">
        <v>324</v>
      </c>
      <c r="C11" s="43">
        <v>9345</v>
      </c>
      <c r="D11" s="65" t="s">
        <v>63</v>
      </c>
      <c r="E11" s="65">
        <f t="shared" si="6"/>
      </c>
      <c r="F11" s="66" t="s">
        <v>327</v>
      </c>
      <c r="G11" s="99">
        <v>255965</v>
      </c>
      <c r="H11" s="66">
        <v>0</v>
      </c>
      <c r="I11" s="66">
        <v>21932</v>
      </c>
      <c r="J11" s="66">
        <v>0</v>
      </c>
      <c r="K11" s="66">
        <v>0</v>
      </c>
      <c r="L11" s="66">
        <v>0</v>
      </c>
      <c r="M11" s="66">
        <v>20280</v>
      </c>
      <c r="N11" s="66">
        <v>3000</v>
      </c>
      <c r="O11" s="66">
        <v>0</v>
      </c>
      <c r="P11" s="66">
        <v>0</v>
      </c>
      <c r="Q11" s="67">
        <f t="shared" si="0"/>
        <v>301177</v>
      </c>
      <c r="R11" s="11"/>
      <c r="S11" s="66">
        <v>166767</v>
      </c>
      <c r="T11" s="66">
        <v>0</v>
      </c>
      <c r="U11" s="66">
        <v>0</v>
      </c>
      <c r="V11" s="66">
        <v>0</v>
      </c>
      <c r="W11" s="66">
        <v>113566</v>
      </c>
      <c r="X11" s="66">
        <v>19019</v>
      </c>
      <c r="Y11" s="66">
        <v>0</v>
      </c>
      <c r="Z11" s="66">
        <v>0</v>
      </c>
      <c r="AA11" s="66">
        <v>0</v>
      </c>
      <c r="AB11" s="48">
        <f t="shared" si="1"/>
        <v>299352</v>
      </c>
      <c r="AC11" s="46">
        <f t="shared" si="2"/>
        <v>1825</v>
      </c>
      <c r="AD11" s="41"/>
      <c r="AE11" s="66">
        <v>2822120</v>
      </c>
      <c r="AF11" s="66">
        <v>86667</v>
      </c>
      <c r="AG11" s="66">
        <v>38638</v>
      </c>
      <c r="AH11" s="66">
        <v>0</v>
      </c>
      <c r="AI11" s="62">
        <f t="shared" si="3"/>
        <v>2947425</v>
      </c>
      <c r="AJ11" s="66">
        <v>209810</v>
      </c>
      <c r="AK11" s="62">
        <f t="shared" si="4"/>
        <v>2737615</v>
      </c>
      <c r="AL11" s="41"/>
      <c r="AM11" s="89"/>
      <c r="AN11" s="41"/>
      <c r="AW11" s="20"/>
    </row>
    <row r="12" spans="1:49" ht="16.5" customHeight="1">
      <c r="A12" s="4">
        <f t="shared" si="5"/>
        <v>8</v>
      </c>
      <c r="B12" s="43" t="s">
        <v>324</v>
      </c>
      <c r="C12" s="43">
        <v>9322</v>
      </c>
      <c r="D12" s="65" t="s">
        <v>46</v>
      </c>
      <c r="E12" s="65">
        <f t="shared" si="6"/>
        <v>1</v>
      </c>
      <c r="F12" s="66" t="s">
        <v>326</v>
      </c>
      <c r="G12" s="99">
        <v>143482</v>
      </c>
      <c r="H12" s="66">
        <v>0</v>
      </c>
      <c r="I12" s="66"/>
      <c r="J12" s="66">
        <v>0</v>
      </c>
      <c r="K12" s="66">
        <v>0</v>
      </c>
      <c r="L12" s="66">
        <v>0</v>
      </c>
      <c r="M12" s="66">
        <v>23154</v>
      </c>
      <c r="N12" s="66">
        <v>16314</v>
      </c>
      <c r="O12" s="66"/>
      <c r="P12" s="66">
        <v>16436</v>
      </c>
      <c r="Q12" s="67">
        <f t="shared" si="0"/>
        <v>199386</v>
      </c>
      <c r="R12" s="11"/>
      <c r="S12" s="66">
        <v>41745</v>
      </c>
      <c r="T12" s="66">
        <v>23400</v>
      </c>
      <c r="U12" s="66">
        <v>11129</v>
      </c>
      <c r="V12" s="66">
        <v>0</v>
      </c>
      <c r="W12" s="66">
        <v>6815</v>
      </c>
      <c r="X12" s="66">
        <v>11544</v>
      </c>
      <c r="Y12" s="66">
        <v>66286</v>
      </c>
      <c r="Z12" s="66"/>
      <c r="AA12" s="66">
        <v>14541</v>
      </c>
      <c r="AB12" s="48">
        <f t="shared" si="1"/>
        <v>175460</v>
      </c>
      <c r="AC12" s="46">
        <f t="shared" si="2"/>
        <v>23926</v>
      </c>
      <c r="AD12" s="41"/>
      <c r="AE12" s="66">
        <v>4500000</v>
      </c>
      <c r="AF12" s="66">
        <v>100000</v>
      </c>
      <c r="AG12" s="66">
        <v>30100</v>
      </c>
      <c r="AH12" s="66">
        <v>0</v>
      </c>
      <c r="AI12" s="62">
        <f t="shared" si="3"/>
        <v>4630100</v>
      </c>
      <c r="AJ12" s="66">
        <v>0</v>
      </c>
      <c r="AK12" s="62">
        <f t="shared" si="4"/>
        <v>4630100</v>
      </c>
      <c r="AL12" s="41"/>
      <c r="AM12" s="89"/>
      <c r="AN12" s="41"/>
      <c r="AW12" s="3"/>
    </row>
    <row r="13" spans="1:49" ht="16.5" customHeight="1">
      <c r="A13" s="4">
        <f t="shared" si="5"/>
        <v>9</v>
      </c>
      <c r="B13" s="43" t="s">
        <v>324</v>
      </c>
      <c r="C13" s="43">
        <v>9336</v>
      </c>
      <c r="D13" s="65" t="s">
        <v>230</v>
      </c>
      <c r="E13" s="65">
        <f t="shared" si="6"/>
        <v>1</v>
      </c>
      <c r="F13" s="143" t="s">
        <v>326</v>
      </c>
      <c r="G13" s="74">
        <v>54282</v>
      </c>
      <c r="H13" s="66">
        <v>0</v>
      </c>
      <c r="I13" s="66"/>
      <c r="J13" s="66">
        <v>0</v>
      </c>
      <c r="K13" s="66">
        <v>21000</v>
      </c>
      <c r="L13" s="66">
        <v>0</v>
      </c>
      <c r="M13" s="66"/>
      <c r="N13" s="66">
        <v>53168</v>
      </c>
      <c r="O13" s="66">
        <v>80666</v>
      </c>
      <c r="P13" s="66">
        <v>37247</v>
      </c>
      <c r="Q13" s="67">
        <f t="shared" si="0"/>
        <v>246363</v>
      </c>
      <c r="R13" s="10"/>
      <c r="S13" s="66">
        <v>59172</v>
      </c>
      <c r="T13" s="66">
        <v>0</v>
      </c>
      <c r="U13" s="66">
        <v>18662</v>
      </c>
      <c r="V13" s="66">
        <v>0</v>
      </c>
      <c r="W13" s="66">
        <v>137399</v>
      </c>
      <c r="X13" s="66">
        <v>2246</v>
      </c>
      <c r="Y13" s="66">
        <v>7000</v>
      </c>
      <c r="Z13" s="66"/>
      <c r="AA13" s="66">
        <v>0</v>
      </c>
      <c r="AB13" s="48">
        <f t="shared" si="1"/>
        <v>224479</v>
      </c>
      <c r="AC13" s="46">
        <f t="shared" si="2"/>
        <v>21884</v>
      </c>
      <c r="AD13" s="41"/>
      <c r="AE13" s="66">
        <v>4310000</v>
      </c>
      <c r="AF13" s="66">
        <v>128581</v>
      </c>
      <c r="AG13" s="66"/>
      <c r="AH13" s="66">
        <v>0</v>
      </c>
      <c r="AI13" s="62">
        <f t="shared" si="3"/>
        <v>4438581</v>
      </c>
      <c r="AJ13" s="66">
        <v>5785</v>
      </c>
      <c r="AK13" s="62">
        <f t="shared" si="4"/>
        <v>4432796</v>
      </c>
      <c r="AL13" s="41"/>
      <c r="AM13" s="89"/>
      <c r="AN13" s="41"/>
      <c r="AW13" s="3"/>
    </row>
    <row r="14" spans="1:49" ht="16.5" customHeight="1">
      <c r="A14" s="4">
        <f t="shared" si="5"/>
        <v>10</v>
      </c>
      <c r="B14" s="43" t="s">
        <v>324</v>
      </c>
      <c r="C14" s="43">
        <v>9329</v>
      </c>
      <c r="D14" s="65" t="s">
        <v>53</v>
      </c>
      <c r="E14" s="65">
        <f t="shared" si="6"/>
        <v>1</v>
      </c>
      <c r="F14" s="66" t="s">
        <v>326</v>
      </c>
      <c r="G14" s="74">
        <v>145506</v>
      </c>
      <c r="H14" s="66">
        <v>0</v>
      </c>
      <c r="I14" s="66">
        <v>0</v>
      </c>
      <c r="J14" s="66">
        <v>0</v>
      </c>
      <c r="K14" s="66"/>
      <c r="L14" s="66">
        <v>0</v>
      </c>
      <c r="M14" s="66">
        <v>6000</v>
      </c>
      <c r="N14" s="66">
        <v>4292</v>
      </c>
      <c r="O14" s="66"/>
      <c r="P14" s="66">
        <v>16052</v>
      </c>
      <c r="Q14" s="67">
        <f t="shared" si="0"/>
        <v>171850</v>
      </c>
      <c r="R14" s="10"/>
      <c r="S14" s="66">
        <v>67321</v>
      </c>
      <c r="T14" s="66">
        <v>0</v>
      </c>
      <c r="U14" s="66"/>
      <c r="V14" s="66">
        <v>0</v>
      </c>
      <c r="W14" s="66">
        <v>51242</v>
      </c>
      <c r="X14" s="66">
        <v>34042</v>
      </c>
      <c r="Y14" s="66">
        <v>7900</v>
      </c>
      <c r="Z14" s="66"/>
      <c r="AA14" s="66">
        <v>0</v>
      </c>
      <c r="AB14" s="48">
        <f t="shared" si="1"/>
        <v>160505</v>
      </c>
      <c r="AC14" s="46">
        <f t="shared" si="2"/>
        <v>11345</v>
      </c>
      <c r="AD14" s="41"/>
      <c r="AE14" s="66">
        <v>4110665</v>
      </c>
      <c r="AF14" s="66"/>
      <c r="AG14" s="66">
        <v>137413</v>
      </c>
      <c r="AH14" s="66"/>
      <c r="AI14" s="62">
        <f t="shared" si="3"/>
        <v>4248078</v>
      </c>
      <c r="AJ14" s="66">
        <v>3000</v>
      </c>
      <c r="AK14" s="62">
        <f t="shared" si="4"/>
        <v>4245078</v>
      </c>
      <c r="AL14" s="41"/>
      <c r="AM14" s="89"/>
      <c r="AN14" s="41"/>
      <c r="AW14" s="3"/>
    </row>
    <row r="15" spans="1:39" s="8" customFormat="1" ht="16.5" customHeight="1">
      <c r="A15" s="191" t="s">
        <v>332</v>
      </c>
      <c r="B15" s="192"/>
      <c r="C15" s="192"/>
      <c r="D15" s="192"/>
      <c r="E15" s="71"/>
      <c r="F15" s="141">
        <f>SUM(E5:E14)</f>
        <v>5</v>
      </c>
      <c r="G15" s="81">
        <f>SUM(G5:G14)</f>
        <v>1076350</v>
      </c>
      <c r="H15" s="81">
        <f aca="true" t="shared" si="7" ref="H15:P15">SUM(H5:H14)</f>
        <v>0</v>
      </c>
      <c r="I15" s="81">
        <f t="shared" si="7"/>
        <v>35717</v>
      </c>
      <c r="J15" s="81">
        <f t="shared" si="7"/>
        <v>68662</v>
      </c>
      <c r="K15" s="81">
        <f t="shared" si="7"/>
        <v>63577</v>
      </c>
      <c r="L15" s="81">
        <f t="shared" si="7"/>
        <v>0</v>
      </c>
      <c r="M15" s="81">
        <f t="shared" si="7"/>
        <v>79065</v>
      </c>
      <c r="N15" s="81">
        <f t="shared" si="7"/>
        <v>119579</v>
      </c>
      <c r="O15" s="81">
        <f t="shared" si="7"/>
        <v>133510</v>
      </c>
      <c r="P15" s="81">
        <f t="shared" si="7"/>
        <v>81878</v>
      </c>
      <c r="Q15" s="53">
        <f>SUM(Q5:Q14)</f>
        <v>1658338</v>
      </c>
      <c r="R15" s="32"/>
      <c r="S15" s="31">
        <f>SUM(S5:S14)</f>
        <v>547243</v>
      </c>
      <c r="T15" s="31">
        <f aca="true" t="shared" si="8" ref="T15:AA15">SUM(T5:T14)</f>
        <v>53653</v>
      </c>
      <c r="U15" s="31">
        <f t="shared" si="8"/>
        <v>45413</v>
      </c>
      <c r="V15" s="31">
        <f t="shared" si="8"/>
        <v>7234</v>
      </c>
      <c r="W15" s="31">
        <f t="shared" si="8"/>
        <v>457120</v>
      </c>
      <c r="X15" s="31">
        <f t="shared" si="8"/>
        <v>167035</v>
      </c>
      <c r="Y15" s="31">
        <f t="shared" si="8"/>
        <v>114973</v>
      </c>
      <c r="Z15" s="31">
        <f t="shared" si="8"/>
        <v>0</v>
      </c>
      <c r="AA15" s="31">
        <f t="shared" si="8"/>
        <v>56388</v>
      </c>
      <c r="AB15" s="48">
        <f>SUM(AB5:AB14)</f>
        <v>1449059</v>
      </c>
      <c r="AC15" s="46">
        <f t="shared" si="2"/>
        <v>209279</v>
      </c>
      <c r="AD15" s="36"/>
      <c r="AE15" s="31">
        <f>SUM(AE5:AE14)</f>
        <v>21820564</v>
      </c>
      <c r="AF15" s="31">
        <f>SUM(AF5:AF14)</f>
        <v>680662</v>
      </c>
      <c r="AG15" s="31">
        <f>SUM(AG5:AG14)</f>
        <v>1269941</v>
      </c>
      <c r="AH15" s="31">
        <f>SUM(AH5:AH14)</f>
        <v>32</v>
      </c>
      <c r="AI15" s="53">
        <f>SUM(AI5:AI14)</f>
        <v>23771199</v>
      </c>
      <c r="AJ15" s="31">
        <f>SUM(AJ5:AJ14)</f>
        <v>240452</v>
      </c>
      <c r="AK15" s="53">
        <f>SUM(AK5:AK14)</f>
        <v>23530747</v>
      </c>
      <c r="AL15" s="82"/>
      <c r="AM15" s="90"/>
    </row>
    <row r="16" spans="1:42" s="8" customFormat="1" ht="16.5" customHeight="1">
      <c r="A16" s="191" t="s">
        <v>305</v>
      </c>
      <c r="B16" s="192"/>
      <c r="C16" s="192"/>
      <c r="D16" s="192"/>
      <c r="E16" s="71"/>
      <c r="F16" s="141"/>
      <c r="G16" s="81">
        <f aca="true" t="shared" si="9" ref="G16:P16">SUM(G6:G15)</f>
        <v>2113823</v>
      </c>
      <c r="H16" s="31">
        <f t="shared" si="9"/>
        <v>0</v>
      </c>
      <c r="I16" s="31">
        <f t="shared" si="9"/>
        <v>71434</v>
      </c>
      <c r="J16" s="31">
        <f t="shared" si="9"/>
        <v>68662</v>
      </c>
      <c r="K16" s="31">
        <f t="shared" si="9"/>
        <v>127154</v>
      </c>
      <c r="L16" s="31">
        <f t="shared" si="9"/>
        <v>0</v>
      </c>
      <c r="M16" s="31">
        <f t="shared" si="9"/>
        <v>153877</v>
      </c>
      <c r="N16" s="31">
        <f t="shared" si="9"/>
        <v>239158</v>
      </c>
      <c r="O16" s="31">
        <f t="shared" si="9"/>
        <v>267020</v>
      </c>
      <c r="P16" s="31">
        <f t="shared" si="9"/>
        <v>163756</v>
      </c>
      <c r="Q16" s="53">
        <f>SUM(G16:P16)</f>
        <v>3204884</v>
      </c>
      <c r="R16" s="32"/>
      <c r="S16" s="31">
        <f aca="true" t="shared" si="10" ref="S16:AA16">SUM(S6:S15)</f>
        <v>1034246</v>
      </c>
      <c r="T16" s="31">
        <f t="shared" si="10"/>
        <v>103053</v>
      </c>
      <c r="U16" s="31">
        <f t="shared" si="10"/>
        <v>90826</v>
      </c>
      <c r="V16" s="31">
        <f t="shared" si="10"/>
        <v>14102</v>
      </c>
      <c r="W16" s="31">
        <f t="shared" si="10"/>
        <v>857693</v>
      </c>
      <c r="X16" s="31">
        <f t="shared" si="10"/>
        <v>326240</v>
      </c>
      <c r="Y16" s="31">
        <f t="shared" si="10"/>
        <v>229946</v>
      </c>
      <c r="Z16" s="31">
        <f t="shared" si="10"/>
        <v>0</v>
      </c>
      <c r="AA16" s="31">
        <f t="shared" si="10"/>
        <v>112776</v>
      </c>
      <c r="AB16" s="48">
        <f>SUM(S16:AA16)</f>
        <v>2768882</v>
      </c>
      <c r="AC16" s="46">
        <f>+Q16-AB16</f>
        <v>436002</v>
      </c>
      <c r="AD16" s="36"/>
      <c r="AE16" s="31">
        <f>SUM(AE6:AE15)</f>
        <v>42104428</v>
      </c>
      <c r="AF16" s="31">
        <f>SUM(AF6:AF15)</f>
        <v>1161324</v>
      </c>
      <c r="AG16" s="31">
        <f>SUM(AG6:AG15)</f>
        <v>2510794</v>
      </c>
      <c r="AH16" s="31">
        <f>SUM(AH6:AH15)</f>
        <v>64</v>
      </c>
      <c r="AI16" s="53">
        <f>SUM(AE16:AH16)</f>
        <v>45776610</v>
      </c>
      <c r="AJ16" s="31">
        <f>SUM(AJ6:AJ15)</f>
        <v>480904</v>
      </c>
      <c r="AK16" s="53">
        <f>+AI16-AJ16</f>
        <v>45295706</v>
      </c>
      <c r="AL16" s="82"/>
      <c r="AM16" s="103"/>
      <c r="AN16" s="103"/>
      <c r="AO16" s="103"/>
      <c r="AP16" s="103"/>
    </row>
    <row r="17" spans="1:38" s="8" customFormat="1" ht="16.5" customHeight="1">
      <c r="A17" s="176" t="s">
        <v>333</v>
      </c>
      <c r="B17" s="177"/>
      <c r="C17" s="177"/>
      <c r="D17" s="177"/>
      <c r="E17" s="72"/>
      <c r="F17" s="142"/>
      <c r="G17" s="68">
        <f aca="true" t="shared" si="11" ref="G17:AJ17">+G15/G16</f>
        <v>0.509195897669767</v>
      </c>
      <c r="H17" s="42"/>
      <c r="I17" s="42">
        <f t="shared" si="11"/>
        <v>0.5</v>
      </c>
      <c r="J17" s="42">
        <f t="shared" si="11"/>
        <v>1</v>
      </c>
      <c r="K17" s="42">
        <f t="shared" si="11"/>
        <v>0.5</v>
      </c>
      <c r="L17" s="42"/>
      <c r="M17" s="42">
        <f t="shared" si="11"/>
        <v>0.5138194791944215</v>
      </c>
      <c r="N17" s="42">
        <f t="shared" si="11"/>
        <v>0.5</v>
      </c>
      <c r="O17" s="42">
        <f t="shared" si="11"/>
        <v>0.5</v>
      </c>
      <c r="P17" s="42">
        <f t="shared" si="11"/>
        <v>0.5</v>
      </c>
      <c r="Q17" s="54">
        <f t="shared" si="11"/>
        <v>0.5174408808555941</v>
      </c>
      <c r="R17" s="84"/>
      <c r="S17" s="42">
        <f t="shared" si="11"/>
        <v>0.5291226652073104</v>
      </c>
      <c r="T17" s="42">
        <f t="shared" si="11"/>
        <v>0.5206350130515366</v>
      </c>
      <c r="U17" s="42">
        <v>0</v>
      </c>
      <c r="V17" s="42">
        <f t="shared" si="11"/>
        <v>0.5129768827116721</v>
      </c>
      <c r="W17" s="42">
        <f t="shared" si="11"/>
        <v>0.5329645922258897</v>
      </c>
      <c r="X17" s="42">
        <f t="shared" si="11"/>
        <v>0.5120003678273664</v>
      </c>
      <c r="Y17" s="42">
        <f t="shared" si="11"/>
        <v>0.5</v>
      </c>
      <c r="Z17" s="42">
        <v>0</v>
      </c>
      <c r="AA17" s="42">
        <f t="shared" si="11"/>
        <v>0.5</v>
      </c>
      <c r="AB17" s="85">
        <f>+AB15/AB16</f>
        <v>0.523337216970604</v>
      </c>
      <c r="AC17" s="85">
        <f>+AC15/AC16*-1</f>
        <v>-0.479995504607777</v>
      </c>
      <c r="AD17" s="39"/>
      <c r="AE17" s="42">
        <f t="shared" si="11"/>
        <v>0.5182486744624579</v>
      </c>
      <c r="AF17" s="68">
        <f t="shared" si="11"/>
        <v>0.5861086139613062</v>
      </c>
      <c r="AG17" s="42">
        <f t="shared" si="11"/>
        <v>0.5057925899137883</v>
      </c>
      <c r="AH17" s="42">
        <v>0</v>
      </c>
      <c r="AI17" s="54">
        <f>+AI15/AI16</f>
        <v>0.5192870114235195</v>
      </c>
      <c r="AJ17" s="42">
        <f t="shared" si="11"/>
        <v>0.5</v>
      </c>
      <c r="AK17" s="54">
        <f>+AK15/AK16</f>
        <v>0.5194917814063876</v>
      </c>
      <c r="AL17" s="82"/>
    </row>
    <row r="18" spans="2:30" ht="12.75">
      <c r="B18" s="43"/>
      <c r="C18" s="43"/>
      <c r="D18" s="65"/>
      <c r="E18" s="65"/>
      <c r="F18" s="43"/>
      <c r="G18" s="63"/>
      <c r="U18"/>
      <c r="V18"/>
      <c r="W18"/>
      <c r="X18"/>
      <c r="Y18"/>
      <c r="Z18"/>
      <c r="AA18"/>
      <c r="AD18" s="49"/>
    </row>
    <row r="19" spans="2:27" ht="12.75">
      <c r="B19" s="43"/>
      <c r="C19" s="43"/>
      <c r="D19" s="65"/>
      <c r="E19" s="65"/>
      <c r="F19" s="43"/>
      <c r="G19" s="63"/>
      <c r="U19"/>
      <c r="V19"/>
      <c r="W19"/>
      <c r="X19"/>
      <c r="Y19"/>
      <c r="Z19"/>
      <c r="AA19"/>
    </row>
    <row r="20" spans="2:27" ht="12.75">
      <c r="B20" s="43"/>
      <c r="C20" s="43"/>
      <c r="D20" s="65"/>
      <c r="E20" s="65"/>
      <c r="F20" s="65"/>
      <c r="G20" s="65"/>
      <c r="H20" s="65"/>
      <c r="I20" s="43"/>
      <c r="J20" s="43"/>
      <c r="K20" s="63"/>
      <c r="R20"/>
      <c r="U20"/>
      <c r="V20" s="101"/>
      <c r="W20"/>
      <c r="X20"/>
      <c r="Y20"/>
      <c r="Z20"/>
      <c r="AA20"/>
    </row>
    <row r="21" spans="2:27" ht="12.75">
      <c r="B21" s="43"/>
      <c r="C21" s="43"/>
      <c r="D21" s="65"/>
      <c r="E21" s="65"/>
      <c r="F21" s="65"/>
      <c r="G21" s="65"/>
      <c r="H21" s="65"/>
      <c r="I21" s="43"/>
      <c r="J21" s="43"/>
      <c r="K21" s="63"/>
      <c r="R21"/>
      <c r="U21"/>
      <c r="V21" s="101"/>
      <c r="W21"/>
      <c r="X21"/>
      <c r="Y21"/>
      <c r="Z21"/>
      <c r="AA21"/>
    </row>
    <row r="22" spans="2:27" ht="12.75">
      <c r="B22" s="43"/>
      <c r="C22" s="43"/>
      <c r="D22" s="65"/>
      <c r="E22" s="65"/>
      <c r="F22" s="43"/>
      <c r="G22" s="63"/>
      <c r="U22"/>
      <c r="V22" s="101"/>
      <c r="W22"/>
      <c r="X22"/>
      <c r="Y22"/>
      <c r="Z22"/>
      <c r="AA22"/>
    </row>
    <row r="23" spans="2:27" ht="12.75">
      <c r="B23" s="43"/>
      <c r="C23" s="43"/>
      <c r="D23" s="65"/>
      <c r="E23" s="65"/>
      <c r="F23" s="43"/>
      <c r="G23" s="63"/>
      <c r="U23"/>
      <c r="V23" s="101"/>
      <c r="W23"/>
      <c r="X23"/>
      <c r="Y23"/>
      <c r="Z23"/>
      <c r="AA23"/>
    </row>
    <row r="24" spans="2:27" ht="12.75">
      <c r="B24" s="43"/>
      <c r="C24" s="43"/>
      <c r="D24" s="65"/>
      <c r="E24" s="65"/>
      <c r="F24" s="43"/>
      <c r="G24" s="63"/>
      <c r="U24"/>
      <c r="V24" s="101"/>
      <c r="W24"/>
      <c r="X24"/>
      <c r="Y24"/>
      <c r="Z24"/>
      <c r="AA24"/>
    </row>
    <row r="25" spans="2:27" ht="12.75">
      <c r="B25" s="43"/>
      <c r="C25" s="43"/>
      <c r="D25" s="65"/>
      <c r="E25" s="65"/>
      <c r="F25" s="43"/>
      <c r="G25" s="63"/>
      <c r="U25"/>
      <c r="V25" s="101"/>
      <c r="W25"/>
      <c r="X25"/>
      <c r="Y25"/>
      <c r="Z25"/>
      <c r="AA25"/>
    </row>
    <row r="26" spans="2:27" ht="12.75">
      <c r="B26" s="43"/>
      <c r="C26" s="43"/>
      <c r="D26" s="65"/>
      <c r="E26" s="65"/>
      <c r="F26" s="43"/>
      <c r="G26" s="63"/>
      <c r="U26"/>
      <c r="V26" s="101"/>
      <c r="W26"/>
      <c r="X26"/>
      <c r="Y26"/>
      <c r="Z26"/>
      <c r="AA26"/>
    </row>
    <row r="27" spans="2:27" ht="12.75">
      <c r="B27" s="43"/>
      <c r="C27" s="43"/>
      <c r="D27" s="65"/>
      <c r="E27" s="65"/>
      <c r="F27" s="43"/>
      <c r="G27" s="63"/>
      <c r="U27"/>
      <c r="V27" s="101"/>
      <c r="W27"/>
      <c r="X27"/>
      <c r="Y27"/>
      <c r="Z27"/>
      <c r="AA27"/>
    </row>
    <row r="28" spans="2:27" ht="12.75">
      <c r="B28" s="43"/>
      <c r="C28" s="43"/>
      <c r="D28" s="65"/>
      <c r="E28" s="65"/>
      <c r="F28" s="43"/>
      <c r="G28" s="63"/>
      <c r="U28"/>
      <c r="V28"/>
      <c r="W28"/>
      <c r="X28"/>
      <c r="Y28"/>
      <c r="Z28"/>
      <c r="AA28"/>
    </row>
    <row r="29" spans="2:27" ht="12.75">
      <c r="B29" s="43"/>
      <c r="C29" s="43"/>
      <c r="D29" s="65"/>
      <c r="E29" s="65"/>
      <c r="F29" s="43"/>
      <c r="G29" s="63"/>
      <c r="U29"/>
      <c r="V29"/>
      <c r="W29"/>
      <c r="X29"/>
      <c r="Y29"/>
      <c r="Z29"/>
      <c r="AA29"/>
    </row>
    <row r="30" spans="2:27" ht="12.75">
      <c r="B30" s="43"/>
      <c r="C30" s="43"/>
      <c r="D30" s="65"/>
      <c r="E30" s="65"/>
      <c r="F30" s="43"/>
      <c r="G30" s="63"/>
      <c r="U30"/>
      <c r="V30"/>
      <c r="W30"/>
      <c r="X30"/>
      <c r="Y30"/>
      <c r="Z30"/>
      <c r="AA30"/>
    </row>
    <row r="31" spans="2:27" ht="12.75">
      <c r="B31" s="43"/>
      <c r="C31" s="43"/>
      <c r="D31" s="65"/>
      <c r="E31" s="65"/>
      <c r="F31" s="43"/>
      <c r="G31" s="63"/>
      <c r="U31"/>
      <c r="V31"/>
      <c r="W31"/>
      <c r="X31"/>
      <c r="Y31"/>
      <c r="Z31"/>
      <c r="AA31"/>
    </row>
    <row r="32" spans="2:27" ht="12.75">
      <c r="B32" s="43"/>
      <c r="C32" s="43"/>
      <c r="D32" s="65"/>
      <c r="E32" s="65"/>
      <c r="F32" s="43"/>
      <c r="G32" s="63"/>
      <c r="U32"/>
      <c r="V32"/>
      <c r="W32"/>
      <c r="X32"/>
      <c r="Y32"/>
      <c r="Z32"/>
      <c r="AA32"/>
    </row>
    <row r="33" spans="2:27" ht="12.75">
      <c r="B33" s="43"/>
      <c r="C33" s="43"/>
      <c r="D33" s="65"/>
      <c r="E33" s="65"/>
      <c r="F33" s="43"/>
      <c r="G33" s="63"/>
      <c r="U33"/>
      <c r="V33"/>
      <c r="W33"/>
      <c r="X33"/>
      <c r="Y33"/>
      <c r="Z33"/>
      <c r="AA33"/>
    </row>
    <row r="34" spans="2:27" ht="12.75">
      <c r="B34" s="43"/>
      <c r="C34" s="43"/>
      <c r="D34" s="65"/>
      <c r="E34" s="65"/>
      <c r="F34" s="43"/>
      <c r="G34" s="63"/>
      <c r="U34"/>
      <c r="V34"/>
      <c r="W34"/>
      <c r="X34"/>
      <c r="Y34"/>
      <c r="Z34"/>
      <c r="AA34"/>
    </row>
    <row r="35" spans="2:27" ht="12.75">
      <c r="B35" s="43"/>
      <c r="C35" s="43"/>
      <c r="D35" s="65"/>
      <c r="E35" s="65"/>
      <c r="F35" s="43"/>
      <c r="G35" s="63"/>
      <c r="U35"/>
      <c r="V35"/>
      <c r="W35"/>
      <c r="X35"/>
      <c r="Y35"/>
      <c r="Z35"/>
      <c r="AA35"/>
    </row>
    <row r="36" spans="2:27" ht="12.75">
      <c r="B36" s="43"/>
      <c r="C36" s="43"/>
      <c r="D36" s="65"/>
      <c r="E36" s="65"/>
      <c r="F36" s="43"/>
      <c r="G36" s="63"/>
      <c r="U36"/>
      <c r="V36"/>
      <c r="W36"/>
      <c r="X36"/>
      <c r="Y36"/>
      <c r="Z36"/>
      <c r="AA36"/>
    </row>
    <row r="37" spans="2:27" ht="12.75">
      <c r="B37" s="43"/>
      <c r="C37" s="43"/>
      <c r="D37" s="65"/>
      <c r="E37" s="65"/>
      <c r="F37" s="43"/>
      <c r="G37" s="63"/>
      <c r="U37"/>
      <c r="V37"/>
      <c r="W37"/>
      <c r="X37"/>
      <c r="Y37"/>
      <c r="Z37"/>
      <c r="AA37"/>
    </row>
    <row r="38" spans="2:27" ht="12.75">
      <c r="B38" s="43"/>
      <c r="C38" s="43"/>
      <c r="D38" s="65"/>
      <c r="E38" s="65"/>
      <c r="F38" s="43"/>
      <c r="G38" s="63"/>
      <c r="U38"/>
      <c r="V38"/>
      <c r="W38"/>
      <c r="X38"/>
      <c r="Y38"/>
      <c r="Z38"/>
      <c r="AA38"/>
    </row>
    <row r="39" spans="2:27" ht="12.75">
      <c r="B39" s="43"/>
      <c r="C39" s="43"/>
      <c r="D39" s="65"/>
      <c r="E39" s="65"/>
      <c r="F39" s="43"/>
      <c r="G39" s="63"/>
      <c r="U39"/>
      <c r="V39"/>
      <c r="W39"/>
      <c r="X39"/>
      <c r="Y39"/>
      <c r="Z39"/>
      <c r="AA39"/>
    </row>
    <row r="40" spans="2:27" ht="12.75">
      <c r="B40" s="43"/>
      <c r="C40" s="43"/>
      <c r="D40" s="65"/>
      <c r="E40" s="65"/>
      <c r="F40" s="43"/>
      <c r="G40" s="63"/>
      <c r="U40"/>
      <c r="V40"/>
      <c r="W40"/>
      <c r="X40"/>
      <c r="Y40"/>
      <c r="Z40"/>
      <c r="AA40"/>
    </row>
    <row r="41" spans="2:27" ht="12.75">
      <c r="B41" s="43"/>
      <c r="C41" s="43"/>
      <c r="D41" s="65"/>
      <c r="E41" s="65"/>
      <c r="F41" s="43"/>
      <c r="G41" s="63"/>
      <c r="U41"/>
      <c r="V41"/>
      <c r="W41"/>
      <c r="X41"/>
      <c r="Y41"/>
      <c r="Z41"/>
      <c r="AA41"/>
    </row>
    <row r="42" spans="2:27" ht="12.75">
      <c r="B42" s="43"/>
      <c r="C42" s="43"/>
      <c r="D42" s="65"/>
      <c r="E42" s="65"/>
      <c r="F42" s="43"/>
      <c r="G42" s="63"/>
      <c r="U42"/>
      <c r="V42"/>
      <c r="W42"/>
      <c r="X42"/>
      <c r="Y42"/>
      <c r="Z42"/>
      <c r="AA42"/>
    </row>
    <row r="43" spans="2:27" ht="12.75">
      <c r="B43" s="43"/>
      <c r="C43" s="43"/>
      <c r="D43" s="65"/>
      <c r="E43" s="65"/>
      <c r="F43" s="43"/>
      <c r="G43" s="63"/>
      <c r="U43"/>
      <c r="V43"/>
      <c r="W43"/>
      <c r="X43"/>
      <c r="Y43"/>
      <c r="Z43"/>
      <c r="AA43"/>
    </row>
    <row r="44" spans="2:27" ht="12.75">
      <c r="B44" s="43"/>
      <c r="C44" s="43"/>
      <c r="D44" s="65"/>
      <c r="E44" s="65"/>
      <c r="F44" s="43"/>
      <c r="G44" s="63"/>
      <c r="U44"/>
      <c r="V44"/>
      <c r="W44"/>
      <c r="X44"/>
      <c r="Y44"/>
      <c r="Z44"/>
      <c r="AA44"/>
    </row>
    <row r="45" spans="2:27" ht="12.75">
      <c r="B45" s="43"/>
      <c r="C45" s="43"/>
      <c r="D45" s="65"/>
      <c r="E45" s="65"/>
      <c r="F45" s="43"/>
      <c r="G45" s="63"/>
      <c r="U45"/>
      <c r="V45"/>
      <c r="W45"/>
      <c r="X45"/>
      <c r="Y45"/>
      <c r="Z45"/>
      <c r="AA45"/>
    </row>
    <row r="46" spans="2:27" ht="12.75">
      <c r="B46" s="43"/>
      <c r="C46" s="43"/>
      <c r="D46" s="65"/>
      <c r="E46" s="65"/>
      <c r="F46" s="43"/>
      <c r="G46" s="63"/>
      <c r="U46"/>
      <c r="V46"/>
      <c r="W46"/>
      <c r="X46"/>
      <c r="Y46"/>
      <c r="Z46"/>
      <c r="AA46"/>
    </row>
    <row r="47" spans="2:27" ht="12.75">
      <c r="B47" s="43"/>
      <c r="C47" s="43"/>
      <c r="D47" s="65"/>
      <c r="E47" s="65"/>
      <c r="F47" s="43"/>
      <c r="G47" s="63"/>
      <c r="U47"/>
      <c r="V47"/>
      <c r="W47"/>
      <c r="X47"/>
      <c r="Y47"/>
      <c r="Z47"/>
      <c r="AA47"/>
    </row>
    <row r="48" spans="2:27" ht="12.75">
      <c r="B48" s="43"/>
      <c r="C48" s="43"/>
      <c r="D48" s="65"/>
      <c r="E48" s="65"/>
      <c r="F48" s="43"/>
      <c r="G48" s="63"/>
      <c r="U48"/>
      <c r="V48"/>
      <c r="W48"/>
      <c r="X48"/>
      <c r="Y48"/>
      <c r="Z48"/>
      <c r="AA48"/>
    </row>
    <row r="49" spans="2:27" ht="12.75">
      <c r="B49" s="43"/>
      <c r="C49" s="43"/>
      <c r="D49" s="65"/>
      <c r="E49" s="65"/>
      <c r="F49" s="43"/>
      <c r="G49" s="63"/>
      <c r="U49"/>
      <c r="V49"/>
      <c r="W49"/>
      <c r="X49"/>
      <c r="Y49"/>
      <c r="Z49"/>
      <c r="AA49"/>
    </row>
    <row r="50" spans="2:27" ht="12.75">
      <c r="B50" s="43"/>
      <c r="C50" s="43"/>
      <c r="D50" s="65"/>
      <c r="E50" s="65"/>
      <c r="F50" s="43"/>
      <c r="G50" s="63"/>
      <c r="U50"/>
      <c r="V50"/>
      <c r="W50"/>
      <c r="X50"/>
      <c r="Y50"/>
      <c r="Z50"/>
      <c r="AA50"/>
    </row>
    <row r="51" spans="2:27" ht="12.75">
      <c r="B51" s="43"/>
      <c r="C51" s="43"/>
      <c r="D51" s="65"/>
      <c r="E51" s="65"/>
      <c r="F51" s="43"/>
      <c r="G51" s="63"/>
      <c r="U51"/>
      <c r="V51"/>
      <c r="W51"/>
      <c r="X51"/>
      <c r="Y51"/>
      <c r="Z51"/>
      <c r="AA51"/>
    </row>
    <row r="52" spans="2:27" ht="12.75">
      <c r="B52" s="43"/>
      <c r="C52" s="43"/>
      <c r="D52" s="65"/>
      <c r="E52" s="65"/>
      <c r="F52" s="43"/>
      <c r="G52" s="63"/>
      <c r="U52"/>
      <c r="V52"/>
      <c r="W52"/>
      <c r="X52"/>
      <c r="Y52"/>
      <c r="Z52"/>
      <c r="AA52"/>
    </row>
    <row r="53" spans="2:27" ht="12.75">
      <c r="B53" s="43"/>
      <c r="C53" s="43"/>
      <c r="D53" s="65"/>
      <c r="E53" s="65"/>
      <c r="F53" s="43"/>
      <c r="G53" s="63"/>
      <c r="U53"/>
      <c r="V53"/>
      <c r="W53"/>
      <c r="X53"/>
      <c r="Y53"/>
      <c r="Z53"/>
      <c r="AA53"/>
    </row>
    <row r="54" spans="2:27" ht="12.75">
      <c r="B54" s="43"/>
      <c r="C54" s="43"/>
      <c r="D54" s="65"/>
      <c r="E54" s="65"/>
      <c r="F54" s="43"/>
      <c r="G54" s="63"/>
      <c r="U54"/>
      <c r="V54"/>
      <c r="W54"/>
      <c r="X54"/>
      <c r="Y54"/>
      <c r="Z54"/>
      <c r="AA54"/>
    </row>
    <row r="55" spans="2:27" ht="12.75">
      <c r="B55" s="43"/>
      <c r="C55" s="43"/>
      <c r="D55" s="65"/>
      <c r="E55" s="65"/>
      <c r="F55" s="43"/>
      <c r="G55" s="63"/>
      <c r="U55"/>
      <c r="V55"/>
      <c r="W55"/>
      <c r="X55"/>
      <c r="Y55"/>
      <c r="Z55"/>
      <c r="AA55"/>
    </row>
    <row r="56" spans="2:27" ht="12.75">
      <c r="B56" s="43"/>
      <c r="C56" s="43"/>
      <c r="D56" s="65"/>
      <c r="E56" s="65"/>
      <c r="F56" s="43"/>
      <c r="G56" s="63"/>
      <c r="U56"/>
      <c r="V56"/>
      <c r="W56"/>
      <c r="X56"/>
      <c r="Y56"/>
      <c r="Z56"/>
      <c r="AA56"/>
    </row>
    <row r="57" spans="2:27" ht="12.75">
      <c r="B57" s="43"/>
      <c r="C57" s="43"/>
      <c r="D57" s="65"/>
      <c r="E57" s="65"/>
      <c r="F57" s="43"/>
      <c r="G57" s="63"/>
      <c r="U57"/>
      <c r="V57"/>
      <c r="W57"/>
      <c r="X57"/>
      <c r="Y57"/>
      <c r="Z57"/>
      <c r="AA57"/>
    </row>
    <row r="58" spans="2:27" ht="12.75">
      <c r="B58" s="43"/>
      <c r="C58" s="43"/>
      <c r="D58" s="65"/>
      <c r="E58" s="65"/>
      <c r="F58" s="43"/>
      <c r="G58" s="63"/>
      <c r="U58"/>
      <c r="V58"/>
      <c r="W58"/>
      <c r="X58"/>
      <c r="Y58"/>
      <c r="Z58"/>
      <c r="AA58"/>
    </row>
    <row r="59" spans="2:27" ht="12.75">
      <c r="B59" s="43"/>
      <c r="C59" s="43"/>
      <c r="D59" s="65"/>
      <c r="E59" s="65"/>
      <c r="F59" s="43"/>
      <c r="G59" s="63"/>
      <c r="U59"/>
      <c r="V59"/>
      <c r="W59"/>
      <c r="X59"/>
      <c r="Y59"/>
      <c r="Z59"/>
      <c r="AA59"/>
    </row>
    <row r="60" spans="2:27" ht="12.75">
      <c r="B60" s="43"/>
      <c r="C60" s="43"/>
      <c r="D60" s="65"/>
      <c r="E60" s="65"/>
      <c r="F60" s="43"/>
      <c r="G60" s="63"/>
      <c r="U60"/>
      <c r="V60"/>
      <c r="W60"/>
      <c r="X60"/>
      <c r="Y60"/>
      <c r="Z60"/>
      <c r="AA60"/>
    </row>
    <row r="61" spans="2:27" ht="12.75">
      <c r="B61" s="43"/>
      <c r="C61" s="43"/>
      <c r="D61" s="65"/>
      <c r="E61" s="65"/>
      <c r="F61" s="43"/>
      <c r="G61" s="63"/>
      <c r="U61"/>
      <c r="V61"/>
      <c r="W61"/>
      <c r="X61"/>
      <c r="Y61"/>
      <c r="Z61"/>
      <c r="AA61"/>
    </row>
    <row r="62" spans="2:27" ht="12.75">
      <c r="B62" s="43"/>
      <c r="C62" s="43"/>
      <c r="D62" s="65"/>
      <c r="E62" s="65"/>
      <c r="F62" s="43"/>
      <c r="G62" s="63"/>
      <c r="U62"/>
      <c r="V62"/>
      <c r="W62"/>
      <c r="X62"/>
      <c r="Y62"/>
      <c r="Z62"/>
      <c r="AA62"/>
    </row>
    <row r="63" spans="2:27" ht="12.75">
      <c r="B63" s="43"/>
      <c r="C63" s="43"/>
      <c r="D63" s="65"/>
      <c r="E63" s="65"/>
      <c r="F63" s="43"/>
      <c r="G63" s="63"/>
      <c r="U63"/>
      <c r="V63"/>
      <c r="W63"/>
      <c r="X63"/>
      <c r="Y63"/>
      <c r="Z63"/>
      <c r="AA63"/>
    </row>
    <row r="64" spans="2:27" ht="12.75">
      <c r="B64" s="43"/>
      <c r="C64" s="43"/>
      <c r="D64" s="65"/>
      <c r="E64" s="65"/>
      <c r="F64" s="43"/>
      <c r="G64" s="63"/>
      <c r="U64"/>
      <c r="V64"/>
      <c r="W64"/>
      <c r="X64"/>
      <c r="Y64"/>
      <c r="Z64"/>
      <c r="AA64"/>
    </row>
    <row r="65" spans="2:27" ht="12.75">
      <c r="B65" s="43"/>
      <c r="C65" s="43"/>
      <c r="D65" s="65"/>
      <c r="E65" s="65"/>
      <c r="F65" s="43"/>
      <c r="G65" s="63"/>
      <c r="U65"/>
      <c r="V65"/>
      <c r="W65"/>
      <c r="X65"/>
      <c r="Y65"/>
      <c r="Z65"/>
      <c r="AA65"/>
    </row>
    <row r="66" spans="2:27" ht="12.75">
      <c r="B66" s="43"/>
      <c r="C66" s="43"/>
      <c r="D66" s="65"/>
      <c r="E66" s="65"/>
      <c r="F66" s="43"/>
      <c r="G66" s="63"/>
      <c r="U66"/>
      <c r="V66"/>
      <c r="W66"/>
      <c r="X66"/>
      <c r="Y66"/>
      <c r="Z66"/>
      <c r="AA66"/>
    </row>
    <row r="67" spans="2:27" ht="12.75">
      <c r="B67" s="43"/>
      <c r="C67" s="43"/>
      <c r="D67" s="65"/>
      <c r="E67" s="65"/>
      <c r="F67" s="43"/>
      <c r="G67" s="63"/>
      <c r="U67"/>
      <c r="V67"/>
      <c r="W67"/>
      <c r="X67"/>
      <c r="Y67"/>
      <c r="Z67"/>
      <c r="AA67"/>
    </row>
    <row r="68" spans="2:27" ht="12.75">
      <c r="B68" s="43"/>
      <c r="C68" s="43"/>
      <c r="D68" s="65"/>
      <c r="E68" s="65"/>
      <c r="F68" s="43"/>
      <c r="G68" s="63"/>
      <c r="U68"/>
      <c r="V68"/>
      <c r="W68"/>
      <c r="X68"/>
      <c r="Y68"/>
      <c r="Z68"/>
      <c r="AA68"/>
    </row>
    <row r="69" spans="2:27" ht="12.75">
      <c r="B69" s="43"/>
      <c r="C69" s="43"/>
      <c r="D69" s="65"/>
      <c r="E69" s="65"/>
      <c r="F69" s="43"/>
      <c r="G69" s="63"/>
      <c r="U69"/>
      <c r="V69"/>
      <c r="W69"/>
      <c r="X69"/>
      <c r="Y69"/>
      <c r="Z69"/>
      <c r="AA69"/>
    </row>
    <row r="70" spans="2:27" ht="12.75">
      <c r="B70" s="43"/>
      <c r="C70" s="43"/>
      <c r="D70" s="65"/>
      <c r="E70" s="65"/>
      <c r="F70" s="43"/>
      <c r="G70" s="63"/>
      <c r="U70"/>
      <c r="V70"/>
      <c r="W70"/>
      <c r="X70"/>
      <c r="Y70"/>
      <c r="Z70"/>
      <c r="AA70"/>
    </row>
    <row r="71" spans="2:27" ht="12.75">
      <c r="B71" s="43"/>
      <c r="C71" s="43"/>
      <c r="D71" s="65"/>
      <c r="E71" s="65"/>
      <c r="F71" s="43"/>
      <c r="G71" s="63"/>
      <c r="U71"/>
      <c r="V71"/>
      <c r="W71"/>
      <c r="X71"/>
      <c r="Y71"/>
      <c r="Z71"/>
      <c r="AA71"/>
    </row>
    <row r="72" spans="2:27" ht="12.75">
      <c r="B72" s="43"/>
      <c r="C72" s="43"/>
      <c r="D72" s="65"/>
      <c r="E72" s="65"/>
      <c r="F72" s="43"/>
      <c r="G72" s="63"/>
      <c r="U72"/>
      <c r="V72"/>
      <c r="W72"/>
      <c r="X72"/>
      <c r="Y72"/>
      <c r="Z72"/>
      <c r="AA72"/>
    </row>
    <row r="73" spans="2:27" ht="12.75">
      <c r="B73" s="43"/>
      <c r="C73" s="43"/>
      <c r="D73" s="65"/>
      <c r="E73" s="65"/>
      <c r="F73" s="43"/>
      <c r="G73" s="63"/>
      <c r="U73"/>
      <c r="V73"/>
      <c r="W73"/>
      <c r="X73"/>
      <c r="Y73"/>
      <c r="Z73"/>
      <c r="AA73"/>
    </row>
    <row r="74" spans="2:27" ht="12.75">
      <c r="B74" s="43"/>
      <c r="C74" s="43"/>
      <c r="D74" s="65"/>
      <c r="E74" s="65"/>
      <c r="F74" s="43"/>
      <c r="G74" s="63"/>
      <c r="U74"/>
      <c r="V74"/>
      <c r="W74"/>
      <c r="X74"/>
      <c r="Y74"/>
      <c r="Z74"/>
      <c r="AA74"/>
    </row>
    <row r="75" spans="2:27" ht="12.75">
      <c r="B75" s="43"/>
      <c r="C75" s="43"/>
      <c r="D75" s="65"/>
      <c r="E75" s="65"/>
      <c r="F75" s="43"/>
      <c r="G75" s="63"/>
      <c r="U75"/>
      <c r="V75"/>
      <c r="W75"/>
      <c r="X75"/>
      <c r="Y75"/>
      <c r="Z75"/>
      <c r="AA75"/>
    </row>
    <row r="76" spans="2:27" ht="12.75">
      <c r="B76" s="43"/>
      <c r="C76" s="43"/>
      <c r="D76" s="65"/>
      <c r="E76" s="65"/>
      <c r="F76" s="43"/>
      <c r="G76" s="63"/>
      <c r="U76"/>
      <c r="V76"/>
      <c r="W76"/>
      <c r="X76"/>
      <c r="Y76"/>
      <c r="Z76"/>
      <c r="AA76"/>
    </row>
    <row r="77" spans="2:27" ht="12.75">
      <c r="B77" s="43"/>
      <c r="C77" s="43"/>
      <c r="D77" s="65"/>
      <c r="E77" s="65"/>
      <c r="F77" s="43"/>
      <c r="G77" s="63"/>
      <c r="U77"/>
      <c r="V77"/>
      <c r="W77"/>
      <c r="X77"/>
      <c r="Y77"/>
      <c r="Z77"/>
      <c r="AA77"/>
    </row>
    <row r="78" spans="21:27" ht="12.75">
      <c r="U78"/>
      <c r="V78"/>
      <c r="W78"/>
      <c r="X78"/>
      <c r="Y78"/>
      <c r="Z78"/>
      <c r="AA78"/>
    </row>
    <row r="79" spans="21:27" ht="12.75">
      <c r="U79"/>
      <c r="V79"/>
      <c r="W79"/>
      <c r="X79"/>
      <c r="Y79"/>
      <c r="Z79"/>
      <c r="AA79"/>
    </row>
    <row r="80" spans="21:27" ht="12.75">
      <c r="U80"/>
      <c r="V80"/>
      <c r="W80"/>
      <c r="X80"/>
      <c r="Y80"/>
      <c r="Z80"/>
      <c r="AA80"/>
    </row>
    <row r="81" spans="21:27" ht="12.75">
      <c r="U81"/>
      <c r="V81"/>
      <c r="W81"/>
      <c r="X81"/>
      <c r="Y81"/>
      <c r="Z81"/>
      <c r="AA81"/>
    </row>
    <row r="82" spans="21:27" ht="12.75">
      <c r="U82"/>
      <c r="V82"/>
      <c r="W82"/>
      <c r="X82"/>
      <c r="Y82"/>
      <c r="Z82"/>
      <c r="AA82"/>
    </row>
    <row r="83" spans="21:27" ht="12.75">
      <c r="U83"/>
      <c r="V83"/>
      <c r="W83"/>
      <c r="X83"/>
      <c r="Y83"/>
      <c r="Z83"/>
      <c r="AA83"/>
    </row>
    <row r="84" spans="21:27" ht="12.75">
      <c r="U84"/>
      <c r="V84"/>
      <c r="W84"/>
      <c r="X84"/>
      <c r="Y84"/>
      <c r="Z84"/>
      <c r="AA84"/>
    </row>
    <row r="85" spans="21:27" ht="12.75">
      <c r="U85"/>
      <c r="V85"/>
      <c r="W85"/>
      <c r="X85"/>
      <c r="Y85"/>
      <c r="Z85"/>
      <c r="AA85"/>
    </row>
    <row r="86" spans="21:27" ht="12.75">
      <c r="U86"/>
      <c r="V86"/>
      <c r="W86"/>
      <c r="X86"/>
      <c r="Y86"/>
      <c r="Z86"/>
      <c r="AA86"/>
    </row>
    <row r="87" spans="21:27" ht="12.75">
      <c r="U87"/>
      <c r="V87"/>
      <c r="W87"/>
      <c r="X87"/>
      <c r="Y87"/>
      <c r="Z87"/>
      <c r="AA87"/>
    </row>
    <row r="88" spans="21:27" ht="12.75">
      <c r="U88"/>
      <c r="V88"/>
      <c r="W88"/>
      <c r="X88"/>
      <c r="Y88"/>
      <c r="Z88"/>
      <c r="AA88"/>
    </row>
    <row r="89" spans="21:27" ht="12.75">
      <c r="U89"/>
      <c r="V89"/>
      <c r="W89"/>
      <c r="X89"/>
      <c r="Y89"/>
      <c r="Z89"/>
      <c r="AA89"/>
    </row>
    <row r="90" spans="21:27" ht="12.75">
      <c r="U90"/>
      <c r="V90"/>
      <c r="W90"/>
      <c r="X90"/>
      <c r="Y90"/>
      <c r="Z90"/>
      <c r="AA90"/>
    </row>
    <row r="91" spans="21:27" ht="12.75">
      <c r="U91"/>
      <c r="V91"/>
      <c r="W91"/>
      <c r="X91"/>
      <c r="Y91"/>
      <c r="Z91"/>
      <c r="AA91"/>
    </row>
    <row r="92" spans="4:27" ht="12.75">
      <c r="D92"/>
      <c r="E92"/>
      <c r="U92"/>
      <c r="V92"/>
      <c r="W92"/>
      <c r="X92"/>
      <c r="Y92"/>
      <c r="Z92"/>
      <c r="AA92"/>
    </row>
    <row r="93" spans="4:27" ht="12.75">
      <c r="D93"/>
      <c r="E93"/>
      <c r="U93"/>
      <c r="V93"/>
      <c r="W93"/>
      <c r="X93"/>
      <c r="Y93"/>
      <c r="Z93"/>
      <c r="AA93"/>
    </row>
    <row r="94" spans="4:27" ht="12.75">
      <c r="D94"/>
      <c r="E94"/>
      <c r="U94"/>
      <c r="V94"/>
      <c r="W94"/>
      <c r="X94"/>
      <c r="Y94"/>
      <c r="Z94"/>
      <c r="AA94"/>
    </row>
    <row r="95" spans="4:27" ht="12.75">
      <c r="D95"/>
      <c r="E95"/>
      <c r="U95"/>
      <c r="V95"/>
      <c r="W95"/>
      <c r="X95"/>
      <c r="Y95"/>
      <c r="Z95"/>
      <c r="AA95"/>
    </row>
    <row r="96" spans="4:27" ht="12.75">
      <c r="D96"/>
      <c r="E96"/>
      <c r="U96"/>
      <c r="V96"/>
      <c r="W96"/>
      <c r="X96"/>
      <c r="Y96"/>
      <c r="Z96"/>
      <c r="AA96"/>
    </row>
    <row r="97" spans="4:27" ht="12.75">
      <c r="D97"/>
      <c r="E97"/>
      <c r="U97"/>
      <c r="V97"/>
      <c r="W97"/>
      <c r="X97"/>
      <c r="Y97"/>
      <c r="Z97"/>
      <c r="AA97"/>
    </row>
    <row r="98" spans="4:27" ht="12.75">
      <c r="D98"/>
      <c r="E98"/>
      <c r="U98"/>
      <c r="V98"/>
      <c r="W98"/>
      <c r="X98"/>
      <c r="Y98"/>
      <c r="Z98"/>
      <c r="AA98"/>
    </row>
    <row r="99" spans="4:27" ht="12.75">
      <c r="D99"/>
      <c r="E99"/>
      <c r="U99"/>
      <c r="V99"/>
      <c r="W99"/>
      <c r="X99"/>
      <c r="Y99"/>
      <c r="Z99"/>
      <c r="AA99"/>
    </row>
    <row r="100" spans="4:27" ht="12.75">
      <c r="D100"/>
      <c r="E100"/>
      <c r="U100"/>
      <c r="V100"/>
      <c r="W100"/>
      <c r="X100"/>
      <c r="Y100"/>
      <c r="Z100"/>
      <c r="AA100"/>
    </row>
    <row r="101" spans="4:27" ht="12.75">
      <c r="D101"/>
      <c r="E101"/>
      <c r="U101"/>
      <c r="V101"/>
      <c r="W101"/>
      <c r="X101"/>
      <c r="Y101"/>
      <c r="Z101"/>
      <c r="AA101"/>
    </row>
    <row r="102" spans="4:27" ht="12.75">
      <c r="D102"/>
      <c r="E102"/>
      <c r="U102"/>
      <c r="V102"/>
      <c r="W102"/>
      <c r="X102"/>
      <c r="Y102"/>
      <c r="Z102"/>
      <c r="AA102"/>
    </row>
    <row r="103" spans="4:27" ht="12.75">
      <c r="D103"/>
      <c r="E103"/>
      <c r="U103"/>
      <c r="V103"/>
      <c r="W103"/>
      <c r="X103"/>
      <c r="Y103"/>
      <c r="Z103"/>
      <c r="AA103"/>
    </row>
    <row r="104" spans="4:27" ht="12.75">
      <c r="D104"/>
      <c r="E104"/>
      <c r="U104"/>
      <c r="V104"/>
      <c r="W104"/>
      <c r="X104"/>
      <c r="Y104"/>
      <c r="Z104"/>
      <c r="AA104"/>
    </row>
    <row r="105" spans="4:27" ht="12.75">
      <c r="D105"/>
      <c r="E105"/>
      <c r="U105"/>
      <c r="V105"/>
      <c r="W105"/>
      <c r="X105"/>
      <c r="Y105"/>
      <c r="Z105"/>
      <c r="AA105"/>
    </row>
    <row r="106" spans="4:27" ht="12.75">
      <c r="D106"/>
      <c r="E106"/>
      <c r="U106"/>
      <c r="V106"/>
      <c r="W106"/>
      <c r="X106"/>
      <c r="Y106"/>
      <c r="Z106"/>
      <c r="AA106"/>
    </row>
    <row r="107" spans="4:27" ht="12.75">
      <c r="D107"/>
      <c r="E107"/>
      <c r="U107"/>
      <c r="V107"/>
      <c r="W107"/>
      <c r="X107"/>
      <c r="Y107"/>
      <c r="Z107"/>
      <c r="AA107"/>
    </row>
    <row r="108" spans="4:27" ht="12.75">
      <c r="D108"/>
      <c r="E108"/>
      <c r="U108"/>
      <c r="V108"/>
      <c r="W108"/>
      <c r="X108"/>
      <c r="Y108"/>
      <c r="Z108"/>
      <c r="AA108"/>
    </row>
    <row r="109" spans="4:27" ht="12.75">
      <c r="D109"/>
      <c r="E109"/>
      <c r="U109"/>
      <c r="V109"/>
      <c r="W109"/>
      <c r="X109"/>
      <c r="Y109"/>
      <c r="Z109"/>
      <c r="AA109"/>
    </row>
    <row r="110" spans="4:27" ht="12.75">
      <c r="D110"/>
      <c r="E110"/>
      <c r="U110"/>
      <c r="V110"/>
      <c r="W110"/>
      <c r="X110"/>
      <c r="Y110"/>
      <c r="Z110"/>
      <c r="AA110"/>
    </row>
    <row r="111" spans="4:27" ht="12.75">
      <c r="D111"/>
      <c r="E111"/>
      <c r="U111"/>
      <c r="V111"/>
      <c r="W111"/>
      <c r="X111"/>
      <c r="Y111"/>
      <c r="Z111"/>
      <c r="AA111"/>
    </row>
    <row r="112" spans="4:27" ht="12.75">
      <c r="D112"/>
      <c r="E112"/>
      <c r="U112"/>
      <c r="V112"/>
      <c r="W112"/>
      <c r="X112"/>
      <c r="Y112"/>
      <c r="Z112"/>
      <c r="AA112"/>
    </row>
    <row r="113" spans="4:27" ht="12.75">
      <c r="D113"/>
      <c r="E113"/>
      <c r="U113"/>
      <c r="V113"/>
      <c r="W113"/>
      <c r="X113"/>
      <c r="Y113"/>
      <c r="Z113"/>
      <c r="AA113"/>
    </row>
    <row r="114" spans="4:27" ht="12.75">
      <c r="D114"/>
      <c r="E114"/>
      <c r="U114"/>
      <c r="V114"/>
      <c r="W114"/>
      <c r="X114"/>
      <c r="Y114"/>
      <c r="Z114"/>
      <c r="AA114"/>
    </row>
    <row r="115" spans="4:27" ht="12.75">
      <c r="D115"/>
      <c r="E115"/>
      <c r="U115"/>
      <c r="V115"/>
      <c r="W115"/>
      <c r="X115"/>
      <c r="Y115"/>
      <c r="Z115"/>
      <c r="AA115"/>
    </row>
    <row r="116" spans="4:27" ht="12.75">
      <c r="D116"/>
      <c r="E116"/>
      <c r="U116"/>
      <c r="V116"/>
      <c r="W116"/>
      <c r="X116"/>
      <c r="Y116"/>
      <c r="Z116"/>
      <c r="AA116"/>
    </row>
    <row r="117" spans="4:27" ht="12.75">
      <c r="D117"/>
      <c r="E117"/>
      <c r="U117"/>
      <c r="V117"/>
      <c r="W117"/>
      <c r="X117"/>
      <c r="Y117"/>
      <c r="Z117"/>
      <c r="AA117"/>
    </row>
    <row r="118" spans="4:27" ht="12.75">
      <c r="D118"/>
      <c r="E118"/>
      <c r="U118"/>
      <c r="V118"/>
      <c r="W118"/>
      <c r="X118"/>
      <c r="Y118"/>
      <c r="Z118"/>
      <c r="AA118"/>
    </row>
    <row r="119" spans="4:27" ht="12.75">
      <c r="D119"/>
      <c r="E119"/>
      <c r="U119"/>
      <c r="V119"/>
      <c r="W119"/>
      <c r="X119"/>
      <c r="Y119"/>
      <c r="Z119"/>
      <c r="AA119"/>
    </row>
    <row r="120" spans="4:27" ht="12.75">
      <c r="D120"/>
      <c r="E120"/>
      <c r="U120"/>
      <c r="V120"/>
      <c r="W120"/>
      <c r="X120"/>
      <c r="Y120"/>
      <c r="Z120"/>
      <c r="AA120"/>
    </row>
    <row r="121" spans="4:27" ht="12.75">
      <c r="D121"/>
      <c r="E121"/>
      <c r="U121"/>
      <c r="V121"/>
      <c r="W121"/>
      <c r="X121"/>
      <c r="Y121"/>
      <c r="Z121"/>
      <c r="AA121"/>
    </row>
    <row r="122" spans="4:27" ht="12.75">
      <c r="D122"/>
      <c r="E122"/>
      <c r="U122"/>
      <c r="V122"/>
      <c r="W122"/>
      <c r="X122"/>
      <c r="Y122"/>
      <c r="Z122"/>
      <c r="AA122"/>
    </row>
    <row r="123" spans="4:27" ht="12.75">
      <c r="D123"/>
      <c r="E123"/>
      <c r="U123"/>
      <c r="V123"/>
      <c r="W123"/>
      <c r="X123"/>
      <c r="Y123"/>
      <c r="Z123"/>
      <c r="AA123"/>
    </row>
    <row r="124" spans="4:27" ht="12.75">
      <c r="D124"/>
      <c r="E124"/>
      <c r="U124"/>
      <c r="V124"/>
      <c r="W124"/>
      <c r="X124"/>
      <c r="Y124"/>
      <c r="Z124"/>
      <c r="AA124"/>
    </row>
    <row r="125" spans="4:27" ht="12.75">
      <c r="D125"/>
      <c r="E125"/>
      <c r="U125"/>
      <c r="V125"/>
      <c r="W125"/>
      <c r="X125"/>
      <c r="Y125"/>
      <c r="Z125"/>
      <c r="AA125"/>
    </row>
    <row r="126" spans="4:27" ht="12.75">
      <c r="D126"/>
      <c r="E126"/>
      <c r="U126"/>
      <c r="V126"/>
      <c r="W126"/>
      <c r="X126"/>
      <c r="Y126"/>
      <c r="Z126"/>
      <c r="AA126"/>
    </row>
    <row r="127" spans="4:27" ht="12.75">
      <c r="D127"/>
      <c r="E127"/>
      <c r="U127"/>
      <c r="V127"/>
      <c r="W127"/>
      <c r="X127"/>
      <c r="Y127"/>
      <c r="Z127"/>
      <c r="AA127"/>
    </row>
    <row r="128" spans="4:27" ht="12.75">
      <c r="D128"/>
      <c r="E128"/>
      <c r="U128"/>
      <c r="V128"/>
      <c r="W128"/>
      <c r="X128"/>
      <c r="Y128"/>
      <c r="Z128"/>
      <c r="AA128"/>
    </row>
    <row r="129" spans="4:27" ht="12.75">
      <c r="D129"/>
      <c r="E129"/>
      <c r="U129"/>
      <c r="V129"/>
      <c r="W129"/>
      <c r="X129"/>
      <c r="Y129"/>
      <c r="Z129"/>
      <c r="AA129"/>
    </row>
    <row r="130" spans="4:27" ht="12.75">
      <c r="D130"/>
      <c r="E130"/>
      <c r="U130"/>
      <c r="V130"/>
      <c r="W130"/>
      <c r="X130"/>
      <c r="Y130"/>
      <c r="Z130"/>
      <c r="AA130"/>
    </row>
    <row r="131" spans="4:27" ht="12.75">
      <c r="D131"/>
      <c r="E131"/>
      <c r="U131"/>
      <c r="V131"/>
      <c r="W131"/>
      <c r="X131"/>
      <c r="Y131"/>
      <c r="Z131"/>
      <c r="AA131"/>
    </row>
    <row r="132" spans="4:27" ht="12.75">
      <c r="D132"/>
      <c r="E132"/>
      <c r="U132"/>
      <c r="V132"/>
      <c r="W132"/>
      <c r="X132"/>
      <c r="Y132"/>
      <c r="Z132"/>
      <c r="AA132"/>
    </row>
    <row r="133" spans="4:27" ht="12.75">
      <c r="D133"/>
      <c r="E133"/>
      <c r="U133"/>
      <c r="V133"/>
      <c r="W133"/>
      <c r="X133"/>
      <c r="Y133"/>
      <c r="Z133"/>
      <c r="AA133"/>
    </row>
    <row r="134" spans="4:27" ht="12.75">
      <c r="D134"/>
      <c r="E134"/>
      <c r="U134"/>
      <c r="V134"/>
      <c r="W134"/>
      <c r="X134"/>
      <c r="Y134"/>
      <c r="Z134"/>
      <c r="AA134"/>
    </row>
    <row r="135" spans="4:27" ht="12.75">
      <c r="D135"/>
      <c r="E135"/>
      <c r="U135"/>
      <c r="V135"/>
      <c r="W135"/>
      <c r="X135"/>
      <c r="Y135"/>
      <c r="Z135"/>
      <c r="AA135"/>
    </row>
    <row r="136" spans="4:27" ht="12.75">
      <c r="D136"/>
      <c r="E136"/>
      <c r="U136"/>
      <c r="V136"/>
      <c r="W136"/>
      <c r="X136"/>
      <c r="Y136"/>
      <c r="Z136"/>
      <c r="AA136"/>
    </row>
    <row r="137" spans="4:27" ht="12.75">
      <c r="D137"/>
      <c r="E137"/>
      <c r="U137"/>
      <c r="V137"/>
      <c r="W137"/>
      <c r="X137"/>
      <c r="Y137"/>
      <c r="Z137"/>
      <c r="AA137"/>
    </row>
    <row r="138" spans="4:27" ht="12.75">
      <c r="D138"/>
      <c r="E138"/>
      <c r="U138"/>
      <c r="V138"/>
      <c r="W138"/>
      <c r="X138"/>
      <c r="Y138"/>
      <c r="Z138"/>
      <c r="AA138"/>
    </row>
    <row r="139" spans="4:27" ht="12.75">
      <c r="D139"/>
      <c r="E139"/>
      <c r="U139"/>
      <c r="V139"/>
      <c r="W139"/>
      <c r="X139"/>
      <c r="Y139"/>
      <c r="Z139"/>
      <c r="AA139"/>
    </row>
    <row r="140" spans="4:27" ht="12.75">
      <c r="D140"/>
      <c r="E140"/>
      <c r="U140"/>
      <c r="V140"/>
      <c r="W140"/>
      <c r="X140"/>
      <c r="Y140"/>
      <c r="Z140"/>
      <c r="AA140"/>
    </row>
    <row r="141" spans="4:27" ht="12.75">
      <c r="D141"/>
      <c r="E141"/>
      <c r="U141"/>
      <c r="V141"/>
      <c r="W141"/>
      <c r="X141"/>
      <c r="Y141"/>
      <c r="Z141"/>
      <c r="AA141"/>
    </row>
    <row r="142" spans="4:27" ht="12.75">
      <c r="D142"/>
      <c r="E142"/>
      <c r="U142"/>
      <c r="V142"/>
      <c r="W142"/>
      <c r="X142"/>
      <c r="Y142"/>
      <c r="Z142"/>
      <c r="AA142"/>
    </row>
    <row r="143" spans="4:27" ht="12.75">
      <c r="D143"/>
      <c r="E143"/>
      <c r="U143"/>
      <c r="V143"/>
      <c r="W143"/>
      <c r="X143"/>
      <c r="Y143"/>
      <c r="Z143"/>
      <c r="AA143"/>
    </row>
    <row r="144" spans="4:27" ht="12.75">
      <c r="D144"/>
      <c r="E144"/>
      <c r="U144"/>
      <c r="V144"/>
      <c r="W144"/>
      <c r="X144"/>
      <c r="Y144"/>
      <c r="Z144"/>
      <c r="AA144"/>
    </row>
    <row r="145" spans="4:27" ht="12.75">
      <c r="D145"/>
      <c r="E145"/>
      <c r="U145"/>
      <c r="V145"/>
      <c r="W145"/>
      <c r="X145"/>
      <c r="Y145"/>
      <c r="Z145"/>
      <c r="AA145"/>
    </row>
    <row r="146" spans="4:27" ht="12.75">
      <c r="D146"/>
      <c r="E146"/>
      <c r="U146"/>
      <c r="V146"/>
      <c r="W146"/>
      <c r="X146"/>
      <c r="Y146"/>
      <c r="Z146"/>
      <c r="AA146"/>
    </row>
    <row r="147" spans="4:27" ht="12.75">
      <c r="D147"/>
      <c r="E147"/>
      <c r="U147"/>
      <c r="V147"/>
      <c r="W147"/>
      <c r="X147"/>
      <c r="Y147"/>
      <c r="Z147"/>
      <c r="AA147"/>
    </row>
    <row r="148" spans="4:27" ht="12.75">
      <c r="D148"/>
      <c r="E148"/>
      <c r="U148"/>
      <c r="V148"/>
      <c r="W148"/>
      <c r="X148"/>
      <c r="Y148"/>
      <c r="Z148"/>
      <c r="AA148"/>
    </row>
    <row r="149" spans="4:27" ht="12.75">
      <c r="D149"/>
      <c r="E149"/>
      <c r="U149"/>
      <c r="V149"/>
      <c r="W149"/>
      <c r="X149"/>
      <c r="Y149"/>
      <c r="Z149"/>
      <c r="AA149"/>
    </row>
    <row r="150" spans="4:27" ht="12.75">
      <c r="D150"/>
      <c r="E150"/>
      <c r="U150"/>
      <c r="V150"/>
      <c r="W150"/>
      <c r="X150"/>
      <c r="Y150"/>
      <c r="Z150"/>
      <c r="AA150"/>
    </row>
    <row r="151" spans="4:27" ht="12.75">
      <c r="D151"/>
      <c r="E151"/>
      <c r="U151"/>
      <c r="V151"/>
      <c r="W151"/>
      <c r="X151"/>
      <c r="Y151"/>
      <c r="Z151"/>
      <c r="AA151"/>
    </row>
    <row r="152" spans="4:27" ht="12.75">
      <c r="D152"/>
      <c r="E152"/>
      <c r="U152"/>
      <c r="V152"/>
      <c r="W152"/>
      <c r="X152"/>
      <c r="Y152"/>
      <c r="Z152"/>
      <c r="AA152"/>
    </row>
    <row r="153" spans="4:27" ht="12.75">
      <c r="D153"/>
      <c r="E153"/>
      <c r="U153"/>
      <c r="V153"/>
      <c r="W153"/>
      <c r="X153"/>
      <c r="Y153"/>
      <c r="Z153"/>
      <c r="AA153"/>
    </row>
    <row r="154" spans="4:27" ht="12.75">
      <c r="D154"/>
      <c r="E154"/>
      <c r="U154"/>
      <c r="V154"/>
      <c r="W154"/>
      <c r="X154"/>
      <c r="Y154"/>
      <c r="Z154"/>
      <c r="AA154"/>
    </row>
    <row r="155" spans="4:27" ht="12.75">
      <c r="D155"/>
      <c r="E155"/>
      <c r="U155"/>
      <c r="V155"/>
      <c r="W155"/>
      <c r="X155"/>
      <c r="Y155"/>
      <c r="Z155"/>
      <c r="AA155"/>
    </row>
    <row r="156" spans="4:27" ht="12.75">
      <c r="D156"/>
      <c r="E156"/>
      <c r="U156"/>
      <c r="V156"/>
      <c r="W156"/>
      <c r="X156"/>
      <c r="Y156"/>
      <c r="Z156"/>
      <c r="AA156"/>
    </row>
    <row r="157" spans="4:27" ht="12.75">
      <c r="D157"/>
      <c r="E157"/>
      <c r="U157"/>
      <c r="V157"/>
      <c r="W157"/>
      <c r="X157"/>
      <c r="Y157"/>
      <c r="Z157"/>
      <c r="AA157"/>
    </row>
    <row r="158" spans="4:27" ht="12.75">
      <c r="D158"/>
      <c r="E158"/>
      <c r="U158"/>
      <c r="V158"/>
      <c r="W158"/>
      <c r="X158"/>
      <c r="Y158"/>
      <c r="Z158"/>
      <c r="AA158"/>
    </row>
    <row r="159" spans="4:27" ht="12.75">
      <c r="D159"/>
      <c r="E159"/>
      <c r="U159"/>
      <c r="V159"/>
      <c r="W159"/>
      <c r="X159"/>
      <c r="Y159"/>
      <c r="Z159"/>
      <c r="AA159"/>
    </row>
    <row r="160" spans="4:27" ht="12.75">
      <c r="D160"/>
      <c r="E160"/>
      <c r="U160"/>
      <c r="V160"/>
      <c r="W160"/>
      <c r="X160"/>
      <c r="Y160"/>
      <c r="Z160"/>
      <c r="AA160"/>
    </row>
    <row r="161" spans="4:27" ht="12.75">
      <c r="D161"/>
      <c r="E161"/>
      <c r="U161"/>
      <c r="V161"/>
      <c r="W161"/>
      <c r="X161"/>
      <c r="Y161"/>
      <c r="Z161"/>
      <c r="AA161"/>
    </row>
    <row r="162" spans="4:27" ht="12.75">
      <c r="D162"/>
      <c r="E162"/>
      <c r="U162"/>
      <c r="V162"/>
      <c r="W162"/>
      <c r="X162"/>
      <c r="Y162"/>
      <c r="Z162"/>
      <c r="AA162"/>
    </row>
    <row r="163" spans="4:27" ht="12.75">
      <c r="D163"/>
      <c r="E163"/>
      <c r="U163"/>
      <c r="V163"/>
      <c r="W163"/>
      <c r="X163"/>
      <c r="Y163"/>
      <c r="Z163"/>
      <c r="AA163"/>
    </row>
    <row r="164" spans="4:27" ht="12.75">
      <c r="D164"/>
      <c r="E164"/>
      <c r="U164"/>
      <c r="V164"/>
      <c r="W164"/>
      <c r="X164"/>
      <c r="Y164"/>
      <c r="Z164"/>
      <c r="AA164"/>
    </row>
    <row r="165" spans="4:27" ht="12.75">
      <c r="D165"/>
      <c r="E165"/>
      <c r="U165"/>
      <c r="V165"/>
      <c r="W165"/>
      <c r="X165"/>
      <c r="Y165"/>
      <c r="Z165"/>
      <c r="AA165"/>
    </row>
    <row r="166" spans="4:27" ht="12.75">
      <c r="D166"/>
      <c r="E166"/>
      <c r="U166"/>
      <c r="V166"/>
      <c r="W166"/>
      <c r="X166"/>
      <c r="Y166"/>
      <c r="Z166"/>
      <c r="AA166"/>
    </row>
    <row r="167" spans="4:27" ht="12.75">
      <c r="D167"/>
      <c r="E167"/>
      <c r="U167"/>
      <c r="V167"/>
      <c r="W167"/>
      <c r="X167"/>
      <c r="Y167"/>
      <c r="Z167"/>
      <c r="AA167"/>
    </row>
    <row r="168" spans="4:27" ht="12.75">
      <c r="D168"/>
      <c r="E168"/>
      <c r="U168"/>
      <c r="V168"/>
      <c r="W168"/>
      <c r="X168"/>
      <c r="Y168"/>
      <c r="Z168"/>
      <c r="AA168"/>
    </row>
    <row r="169" spans="4:27" ht="12.75">
      <c r="D169"/>
      <c r="E169"/>
      <c r="U169"/>
      <c r="V169"/>
      <c r="W169"/>
      <c r="X169"/>
      <c r="Y169"/>
      <c r="Z169"/>
      <c r="AA169"/>
    </row>
    <row r="170" spans="4:27" ht="12.75">
      <c r="D170"/>
      <c r="E170"/>
      <c r="U170"/>
      <c r="V170"/>
      <c r="W170"/>
      <c r="X170"/>
      <c r="Y170"/>
      <c r="Z170"/>
      <c r="AA170"/>
    </row>
    <row r="171" spans="4:27" ht="12.75">
      <c r="D171"/>
      <c r="E171"/>
      <c r="U171"/>
      <c r="V171"/>
      <c r="W171"/>
      <c r="X171"/>
      <c r="Y171"/>
      <c r="Z171"/>
      <c r="AA171"/>
    </row>
    <row r="172" spans="4:27" ht="12.75">
      <c r="D172"/>
      <c r="E172"/>
      <c r="U172"/>
      <c r="V172"/>
      <c r="W172"/>
      <c r="X172"/>
      <c r="Y172"/>
      <c r="Z172"/>
      <c r="AA172"/>
    </row>
    <row r="173" spans="4:27" ht="12.75">
      <c r="D173"/>
      <c r="E173"/>
      <c r="U173"/>
      <c r="V173"/>
      <c r="W173"/>
      <c r="X173"/>
      <c r="Y173"/>
      <c r="Z173"/>
      <c r="AA173"/>
    </row>
    <row r="174" spans="4:27" ht="12.75">
      <c r="D174"/>
      <c r="E174"/>
      <c r="U174"/>
      <c r="V174"/>
      <c r="W174"/>
      <c r="X174"/>
      <c r="Y174"/>
      <c r="Z174"/>
      <c r="AA174"/>
    </row>
    <row r="175" spans="4:27" ht="12.75">
      <c r="D175"/>
      <c r="E175"/>
      <c r="U175"/>
      <c r="V175"/>
      <c r="W175"/>
      <c r="X175"/>
      <c r="Y175"/>
      <c r="Z175"/>
      <c r="AA175"/>
    </row>
    <row r="176" spans="4:27" ht="12.75">
      <c r="D176"/>
      <c r="E176"/>
      <c r="U176"/>
      <c r="V176"/>
      <c r="W176"/>
      <c r="X176"/>
      <c r="Y176"/>
      <c r="Z176"/>
      <c r="AA176"/>
    </row>
    <row r="177" spans="4:27" ht="12.75">
      <c r="D177"/>
      <c r="E177"/>
      <c r="U177"/>
      <c r="V177"/>
      <c r="W177"/>
      <c r="X177"/>
      <c r="Y177"/>
      <c r="Z177"/>
      <c r="AA177"/>
    </row>
    <row r="178" spans="4:27" ht="12.75">
      <c r="D178"/>
      <c r="E178"/>
      <c r="U178"/>
      <c r="V178"/>
      <c r="W178"/>
      <c r="X178"/>
      <c r="Y178"/>
      <c r="Z178"/>
      <c r="AA178"/>
    </row>
    <row r="179" spans="4:27" ht="12.75">
      <c r="D179"/>
      <c r="E179"/>
      <c r="U179"/>
      <c r="V179"/>
      <c r="W179"/>
      <c r="X179"/>
      <c r="Y179"/>
      <c r="Z179"/>
      <c r="AA179"/>
    </row>
    <row r="180" spans="4:27" ht="12.75">
      <c r="D180"/>
      <c r="E180"/>
      <c r="U180"/>
      <c r="V180"/>
      <c r="W180"/>
      <c r="X180"/>
      <c r="Y180"/>
      <c r="Z180"/>
      <c r="AA180"/>
    </row>
    <row r="181" spans="4:27" ht="12.75">
      <c r="D181"/>
      <c r="E181"/>
      <c r="U181"/>
      <c r="V181"/>
      <c r="W181"/>
      <c r="X181"/>
      <c r="Y181"/>
      <c r="Z181"/>
      <c r="AA181"/>
    </row>
    <row r="182" spans="4:27" ht="12.75">
      <c r="D182"/>
      <c r="E182"/>
      <c r="U182"/>
      <c r="V182"/>
      <c r="W182"/>
      <c r="X182"/>
      <c r="Y182"/>
      <c r="Z182"/>
      <c r="AA182"/>
    </row>
    <row r="183" spans="4:27" ht="12.75">
      <c r="D183"/>
      <c r="E183"/>
      <c r="U183"/>
      <c r="V183"/>
      <c r="W183"/>
      <c r="X183"/>
      <c r="Y183"/>
      <c r="Z183"/>
      <c r="AA183"/>
    </row>
    <row r="184" spans="4:27" ht="12.75">
      <c r="D184"/>
      <c r="E184"/>
      <c r="U184"/>
      <c r="V184"/>
      <c r="W184"/>
      <c r="X184"/>
      <c r="Y184"/>
      <c r="Z184"/>
      <c r="AA184"/>
    </row>
    <row r="185" spans="4:27" ht="12.75">
      <c r="D185"/>
      <c r="E185"/>
      <c r="U185"/>
      <c r="V185"/>
      <c r="W185"/>
      <c r="X185"/>
      <c r="Y185"/>
      <c r="Z185"/>
      <c r="AA185"/>
    </row>
    <row r="186" spans="4:27" ht="12.75">
      <c r="D186"/>
      <c r="E186"/>
      <c r="U186"/>
      <c r="V186"/>
      <c r="W186"/>
      <c r="X186"/>
      <c r="Y186"/>
      <c r="Z186"/>
      <c r="AA186"/>
    </row>
    <row r="187" spans="4:27" ht="12.75">
      <c r="D187"/>
      <c r="E187"/>
      <c r="U187"/>
      <c r="V187"/>
      <c r="W187"/>
      <c r="X187"/>
      <c r="Y187"/>
      <c r="Z187"/>
      <c r="AA187"/>
    </row>
    <row r="188" spans="4:27" ht="12.75">
      <c r="D188"/>
      <c r="E188"/>
      <c r="U188"/>
      <c r="V188"/>
      <c r="W188"/>
      <c r="X188"/>
      <c r="Y188"/>
      <c r="Z188"/>
      <c r="AA188"/>
    </row>
    <row r="189" spans="4:27" ht="12.75">
      <c r="D189"/>
      <c r="E189"/>
      <c r="U189"/>
      <c r="V189"/>
      <c r="W189"/>
      <c r="X189"/>
      <c r="Y189"/>
      <c r="Z189"/>
      <c r="AA189"/>
    </row>
    <row r="190" spans="4:27" ht="12.75">
      <c r="D190"/>
      <c r="E190"/>
      <c r="U190"/>
      <c r="V190"/>
      <c r="W190"/>
      <c r="X190"/>
      <c r="Y190"/>
      <c r="Z190"/>
      <c r="AA190"/>
    </row>
    <row r="191" spans="4:27" ht="12.75">
      <c r="D191"/>
      <c r="E191"/>
      <c r="U191"/>
      <c r="V191"/>
      <c r="W191"/>
      <c r="X191"/>
      <c r="Y191"/>
      <c r="Z191"/>
      <c r="AA191"/>
    </row>
    <row r="192" spans="4:27" ht="12.75">
      <c r="D192"/>
      <c r="E192"/>
      <c r="U192"/>
      <c r="V192"/>
      <c r="W192"/>
      <c r="X192"/>
      <c r="Y192"/>
      <c r="Z192"/>
      <c r="AA192"/>
    </row>
    <row r="193" spans="4:27" ht="12.75">
      <c r="D193"/>
      <c r="E193"/>
      <c r="U193"/>
      <c r="V193"/>
      <c r="W193"/>
      <c r="X193"/>
      <c r="Y193"/>
      <c r="Z193"/>
      <c r="AA193"/>
    </row>
    <row r="194" spans="4:27" ht="12.75">
      <c r="D194"/>
      <c r="E194"/>
      <c r="U194"/>
      <c r="V194"/>
      <c r="W194"/>
      <c r="X194"/>
      <c r="Y194"/>
      <c r="Z194"/>
      <c r="AA194"/>
    </row>
    <row r="195" spans="4:27" ht="12.75">
      <c r="D195"/>
      <c r="E195"/>
      <c r="U195"/>
      <c r="V195"/>
      <c r="W195"/>
      <c r="X195"/>
      <c r="Y195"/>
      <c r="Z195"/>
      <c r="AA195"/>
    </row>
    <row r="196" spans="4:27" ht="12.75">
      <c r="D196"/>
      <c r="E196"/>
      <c r="U196"/>
      <c r="V196"/>
      <c r="W196"/>
      <c r="X196"/>
      <c r="Y196"/>
      <c r="Z196"/>
      <c r="AA196"/>
    </row>
    <row r="197" spans="4:27" ht="12.75">
      <c r="D197"/>
      <c r="E197"/>
      <c r="U197"/>
      <c r="V197"/>
      <c r="W197"/>
      <c r="X197"/>
      <c r="Y197"/>
      <c r="Z197"/>
      <c r="AA197"/>
    </row>
    <row r="198" spans="4:27" ht="12.75">
      <c r="D198"/>
      <c r="E198"/>
      <c r="U198"/>
      <c r="V198"/>
      <c r="W198"/>
      <c r="X198"/>
      <c r="Y198"/>
      <c r="Z198"/>
      <c r="AA198"/>
    </row>
    <row r="199" spans="4:27" ht="12.75">
      <c r="D199"/>
      <c r="E199"/>
      <c r="U199"/>
      <c r="V199"/>
      <c r="W199"/>
      <c r="X199"/>
      <c r="Y199"/>
      <c r="Z199"/>
      <c r="AA199"/>
    </row>
    <row r="200" spans="4:27" ht="12.75">
      <c r="D200"/>
      <c r="E200"/>
      <c r="U200"/>
      <c r="V200"/>
      <c r="W200"/>
      <c r="X200"/>
      <c r="Y200"/>
      <c r="Z200"/>
      <c r="AA200"/>
    </row>
    <row r="201" spans="4:27" ht="12.75">
      <c r="D201"/>
      <c r="E201"/>
      <c r="U201"/>
      <c r="V201"/>
      <c r="W201"/>
      <c r="X201"/>
      <c r="Y201"/>
      <c r="Z201"/>
      <c r="AA201"/>
    </row>
    <row r="202" spans="4:27" ht="12.75">
      <c r="D202"/>
      <c r="E202"/>
      <c r="U202"/>
      <c r="V202"/>
      <c r="W202"/>
      <c r="X202"/>
      <c r="Y202"/>
      <c r="Z202"/>
      <c r="AA202"/>
    </row>
    <row r="203" spans="4:27" ht="12.75">
      <c r="D203"/>
      <c r="E203"/>
      <c r="U203"/>
      <c r="V203"/>
      <c r="W203"/>
      <c r="X203"/>
      <c r="Y203"/>
      <c r="Z203"/>
      <c r="AA203"/>
    </row>
    <row r="204" spans="4:27" ht="12.75">
      <c r="D204"/>
      <c r="E204"/>
      <c r="U204"/>
      <c r="V204"/>
      <c r="W204"/>
      <c r="X204"/>
      <c r="Y204"/>
      <c r="Z204"/>
      <c r="AA204"/>
    </row>
    <row r="205" spans="4:27" ht="12.75">
      <c r="D205"/>
      <c r="E205"/>
      <c r="U205"/>
      <c r="V205"/>
      <c r="W205"/>
      <c r="X205"/>
      <c r="Y205"/>
      <c r="Z205"/>
      <c r="AA205"/>
    </row>
    <row r="206" spans="4:27" ht="12.75">
      <c r="D206"/>
      <c r="E206"/>
      <c r="U206"/>
      <c r="V206"/>
      <c r="W206"/>
      <c r="X206"/>
      <c r="Y206"/>
      <c r="Z206"/>
      <c r="AA206"/>
    </row>
    <row r="207" spans="4:27" ht="12.75">
      <c r="D207"/>
      <c r="E207"/>
      <c r="U207"/>
      <c r="V207"/>
      <c r="W207"/>
      <c r="X207"/>
      <c r="Y207"/>
      <c r="Z207"/>
      <c r="AA207"/>
    </row>
    <row r="208" spans="4:27" ht="12.75">
      <c r="D208"/>
      <c r="E208"/>
      <c r="U208"/>
      <c r="V208"/>
      <c r="W208"/>
      <c r="X208"/>
      <c r="Y208"/>
      <c r="Z208"/>
      <c r="AA208"/>
    </row>
    <row r="209" spans="4:27" ht="12.75">
      <c r="D209"/>
      <c r="E209"/>
      <c r="U209"/>
      <c r="V209"/>
      <c r="W209"/>
      <c r="X209"/>
      <c r="Y209"/>
      <c r="Z209"/>
      <c r="AA209"/>
    </row>
    <row r="210" spans="4:27" ht="12.75">
      <c r="D210"/>
      <c r="E210"/>
      <c r="U210"/>
      <c r="V210"/>
      <c r="W210"/>
      <c r="X210"/>
      <c r="Y210"/>
      <c r="Z210"/>
      <c r="AA210"/>
    </row>
    <row r="211" spans="4:27" ht="12.75">
      <c r="D211"/>
      <c r="E211"/>
      <c r="U211"/>
      <c r="V211"/>
      <c r="W211"/>
      <c r="X211"/>
      <c r="Y211"/>
      <c r="Z211"/>
      <c r="AA211"/>
    </row>
    <row r="212" spans="4:27" ht="12.75">
      <c r="D212"/>
      <c r="E212"/>
      <c r="U212"/>
      <c r="V212"/>
      <c r="W212"/>
      <c r="X212"/>
      <c r="Y212"/>
      <c r="Z212"/>
      <c r="AA212"/>
    </row>
    <row r="213" spans="4:27" ht="12.75">
      <c r="D213"/>
      <c r="E213"/>
      <c r="U213"/>
      <c r="V213"/>
      <c r="W213"/>
      <c r="X213"/>
      <c r="Y213"/>
      <c r="Z213"/>
      <c r="AA213"/>
    </row>
    <row r="214" spans="4:27" ht="12.75">
      <c r="D214"/>
      <c r="E214"/>
      <c r="U214"/>
      <c r="V214"/>
      <c r="W214"/>
      <c r="X214"/>
      <c r="Y214"/>
      <c r="Z214"/>
      <c r="AA214"/>
    </row>
    <row r="215" spans="4:5" ht="12.75">
      <c r="D215"/>
      <c r="E215"/>
    </row>
    <row r="216" spans="4:5" ht="12.75">
      <c r="D216"/>
      <c r="E216"/>
    </row>
    <row r="217" spans="4:5" ht="12.75">
      <c r="D217"/>
      <c r="E217"/>
    </row>
    <row r="218" spans="4:5" ht="12.75">
      <c r="D218"/>
      <c r="E218"/>
    </row>
    <row r="219" spans="4:5" ht="12.75">
      <c r="D219"/>
      <c r="E219"/>
    </row>
    <row r="220" spans="4:27" ht="12.75">
      <c r="D220"/>
      <c r="E220"/>
      <c r="U220"/>
      <c r="V220"/>
      <c r="W220"/>
      <c r="X220"/>
      <c r="Y220"/>
      <c r="Z220"/>
      <c r="AA220"/>
    </row>
    <row r="221" spans="4:27" ht="12.75">
      <c r="D221"/>
      <c r="E221"/>
      <c r="U221"/>
      <c r="V221"/>
      <c r="W221"/>
      <c r="X221"/>
      <c r="Y221"/>
      <c r="Z221"/>
      <c r="AA221"/>
    </row>
    <row r="222" spans="4:27" ht="12.75">
      <c r="D222"/>
      <c r="E222"/>
      <c r="U222"/>
      <c r="V222"/>
      <c r="W222"/>
      <c r="X222"/>
      <c r="Y222"/>
      <c r="Z222"/>
      <c r="AA222"/>
    </row>
    <row r="223" spans="4:27" ht="12.75">
      <c r="D223"/>
      <c r="E223"/>
      <c r="U223"/>
      <c r="V223"/>
      <c r="W223"/>
      <c r="X223"/>
      <c r="Y223"/>
      <c r="Z223"/>
      <c r="AA223"/>
    </row>
    <row r="224" spans="4:27" ht="12.75">
      <c r="D224"/>
      <c r="E224"/>
      <c r="U224"/>
      <c r="V224"/>
      <c r="W224"/>
      <c r="X224"/>
      <c r="Y224"/>
      <c r="Z224"/>
      <c r="AA224"/>
    </row>
    <row r="225" spans="4:27" ht="12.75">
      <c r="D225"/>
      <c r="E225"/>
      <c r="U225"/>
      <c r="V225"/>
      <c r="W225"/>
      <c r="X225"/>
      <c r="Y225"/>
      <c r="Z225"/>
      <c r="AA225"/>
    </row>
    <row r="226" spans="4:27" ht="12.75">
      <c r="D226"/>
      <c r="E226"/>
      <c r="U226"/>
      <c r="V226"/>
      <c r="W226"/>
      <c r="X226"/>
      <c r="Y226"/>
      <c r="Z226"/>
      <c r="AA226"/>
    </row>
    <row r="227" spans="4:27" ht="12.75">
      <c r="D227"/>
      <c r="E227"/>
      <c r="U227"/>
      <c r="V227"/>
      <c r="W227"/>
      <c r="X227"/>
      <c r="Y227"/>
      <c r="Z227"/>
      <c r="AA227"/>
    </row>
    <row r="228" spans="4:27" ht="12.75">
      <c r="D228"/>
      <c r="E228"/>
      <c r="U228"/>
      <c r="V228"/>
      <c r="W228"/>
      <c r="X228"/>
      <c r="Y228"/>
      <c r="Z228"/>
      <c r="AA228"/>
    </row>
    <row r="229" spans="4:27" ht="12.75">
      <c r="D229"/>
      <c r="E229"/>
      <c r="U229"/>
      <c r="V229"/>
      <c r="W229"/>
      <c r="X229"/>
      <c r="Y229"/>
      <c r="Z229"/>
      <c r="AA229"/>
    </row>
    <row r="230" spans="4:27" ht="12.75">
      <c r="D230"/>
      <c r="E230"/>
      <c r="U230"/>
      <c r="V230"/>
      <c r="W230"/>
      <c r="X230"/>
      <c r="Y230"/>
      <c r="Z230"/>
      <c r="AA230"/>
    </row>
    <row r="231" spans="4:27" ht="12.75">
      <c r="D231"/>
      <c r="E231"/>
      <c r="U231"/>
      <c r="V231"/>
      <c r="W231"/>
      <c r="X231"/>
      <c r="Y231"/>
      <c r="Z231"/>
      <c r="AA231"/>
    </row>
    <row r="232" spans="4:27" ht="12.75">
      <c r="D232"/>
      <c r="E232"/>
      <c r="U232"/>
      <c r="V232"/>
      <c r="W232"/>
      <c r="X232"/>
      <c r="Y232"/>
      <c r="Z232"/>
      <c r="AA232"/>
    </row>
    <row r="233" spans="4:27" ht="12.75">
      <c r="D233"/>
      <c r="E233"/>
      <c r="U233"/>
      <c r="V233"/>
      <c r="W233"/>
      <c r="X233"/>
      <c r="Y233"/>
      <c r="Z233"/>
      <c r="AA233"/>
    </row>
    <row r="234" spans="4:27" ht="12.75">
      <c r="D234"/>
      <c r="E234"/>
      <c r="U234"/>
      <c r="V234"/>
      <c r="W234"/>
      <c r="X234"/>
      <c r="Y234"/>
      <c r="Z234"/>
      <c r="AA234"/>
    </row>
    <row r="235" spans="4:27" ht="12.75">
      <c r="D235"/>
      <c r="E235"/>
      <c r="U235"/>
      <c r="V235"/>
      <c r="W235"/>
      <c r="X235"/>
      <c r="Y235"/>
      <c r="Z235"/>
      <c r="AA235"/>
    </row>
    <row r="236" spans="4:27" ht="12.75">
      <c r="D236"/>
      <c r="E236"/>
      <c r="U236"/>
      <c r="V236"/>
      <c r="W236"/>
      <c r="X236"/>
      <c r="Y236"/>
      <c r="Z236"/>
      <c r="AA236"/>
    </row>
    <row r="237" spans="4:27" ht="12.75">
      <c r="D237"/>
      <c r="E237"/>
      <c r="U237"/>
      <c r="V237"/>
      <c r="W237"/>
      <c r="X237"/>
      <c r="Y237"/>
      <c r="Z237"/>
      <c r="AA237"/>
    </row>
    <row r="248" spans="4:27" ht="12.75">
      <c r="D248"/>
      <c r="E248"/>
      <c r="F248"/>
      <c r="R248"/>
      <c r="U248"/>
      <c r="V248"/>
      <c r="W248"/>
      <c r="X248"/>
      <c r="Y248"/>
      <c r="Z248"/>
      <c r="AA248"/>
    </row>
    <row r="249" spans="4:27" ht="12.75">
      <c r="D249"/>
      <c r="E249"/>
      <c r="F249"/>
      <c r="R249"/>
      <c r="U249"/>
      <c r="V249"/>
      <c r="W249"/>
      <c r="X249"/>
      <c r="Y249"/>
      <c r="Z249"/>
      <c r="AA249"/>
    </row>
    <row r="250" spans="4:27" ht="12.75">
      <c r="D250"/>
      <c r="E250"/>
      <c r="F250"/>
      <c r="R250"/>
      <c r="U250"/>
      <c r="V250"/>
      <c r="W250"/>
      <c r="X250"/>
      <c r="Y250"/>
      <c r="Z250"/>
      <c r="AA250"/>
    </row>
    <row r="251" spans="4:27" ht="12.75">
      <c r="D251"/>
      <c r="E251"/>
      <c r="F251"/>
      <c r="R251"/>
      <c r="U251"/>
      <c r="V251"/>
      <c r="W251"/>
      <c r="X251"/>
      <c r="Y251"/>
      <c r="Z251"/>
      <c r="AA251"/>
    </row>
    <row r="252" spans="4:27" ht="12.75">
      <c r="D252"/>
      <c r="E252"/>
      <c r="F252"/>
      <c r="R252"/>
      <c r="U252"/>
      <c r="V252"/>
      <c r="W252"/>
      <c r="X252"/>
      <c r="Y252"/>
      <c r="Z252"/>
      <c r="AA252"/>
    </row>
    <row r="253" spans="4:27" ht="12.75">
      <c r="D253"/>
      <c r="E253"/>
      <c r="F253"/>
      <c r="R253"/>
      <c r="U253"/>
      <c r="V253"/>
      <c r="W253"/>
      <c r="X253"/>
      <c r="Y253"/>
      <c r="Z253"/>
      <c r="AA253"/>
    </row>
    <row r="254" spans="4:27" ht="12.75">
      <c r="D254"/>
      <c r="E254"/>
      <c r="F254"/>
      <c r="R254"/>
      <c r="U254"/>
      <c r="V254"/>
      <c r="W254"/>
      <c r="X254"/>
      <c r="Y254"/>
      <c r="Z254"/>
      <c r="AA254"/>
    </row>
    <row r="255" spans="4:27" ht="12.75">
      <c r="D255"/>
      <c r="E255"/>
      <c r="F255"/>
      <c r="R255"/>
      <c r="U255"/>
      <c r="V255"/>
      <c r="W255"/>
      <c r="X255"/>
      <c r="Y255"/>
      <c r="Z255"/>
      <c r="AA255"/>
    </row>
    <row r="256" spans="4:27" ht="12.75">
      <c r="D256"/>
      <c r="E256"/>
      <c r="F256"/>
      <c r="R256"/>
      <c r="U256"/>
      <c r="V256"/>
      <c r="W256"/>
      <c r="X256"/>
      <c r="Y256"/>
      <c r="Z256"/>
      <c r="AA256"/>
    </row>
    <row r="257" spans="4:27" ht="12.75">
      <c r="D257"/>
      <c r="E257"/>
      <c r="F257"/>
      <c r="R257"/>
      <c r="U257"/>
      <c r="V257"/>
      <c r="W257"/>
      <c r="X257"/>
      <c r="Y257"/>
      <c r="Z257"/>
      <c r="AA257"/>
    </row>
  </sheetData>
  <sheetProtection/>
  <mergeCells count="9">
    <mergeCell ref="AE3:AK3"/>
    <mergeCell ref="A15:D15"/>
    <mergeCell ref="A16:D16"/>
    <mergeCell ref="A17:D17"/>
    <mergeCell ref="A2:D2"/>
    <mergeCell ref="A3:D4"/>
    <mergeCell ref="F3:F4"/>
    <mergeCell ref="G3:Q3"/>
    <mergeCell ref="S3:A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PCANZ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hazels</dc:creator>
  <cp:keywords/>
  <dc:description/>
  <cp:lastModifiedBy>VNN.R9</cp:lastModifiedBy>
  <cp:lastPrinted>2014-06-16T21:41:03Z</cp:lastPrinted>
  <dcterms:created xsi:type="dcterms:W3CDTF">2004-05-16T20:22:14Z</dcterms:created>
  <dcterms:modified xsi:type="dcterms:W3CDTF">2015-05-13T22:09:16Z</dcterms:modified>
  <cp:category/>
  <cp:version/>
  <cp:contentType/>
  <cp:contentStatus/>
</cp:coreProperties>
</file>